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4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政府购买服务预算表08" sheetId="12" r:id="rId12"/>
    <sheet name="市对下转移支付预算表09-1" sheetId="13" r:id="rId13"/>
    <sheet name="市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<sst xmlns="http://schemas.openxmlformats.org/spreadsheetml/2006/main" count="847" uniqueCount="372">
  <si>
    <t>预算01-1表</t>
  </si>
  <si>
    <t>单位:元</t>
  </si>
  <si>
    <t>收        入</t>
  </si>
  <si>
    <t>支        出</t>
  </si>
  <si>
    <t>项      目</t>
  </si>
  <si>
    <t>项目（按功能分类）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</si>
  <si>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</si>
  <si>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</si>
  <si>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</si>
  <si>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</si>
  <si>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</si>
  <si>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</si>
  <si>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</si>
  <si>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</si>
  <si>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五、单位资金收入</t>
  </si>
  <si>
    <t>五、教育支出</t>
  </si>
  <si>
    <t xml:space="preserve">  1、事业收入</t>
  </si>
  <si>
    <t>六、科学技术支出</t>
  </si>
  <si>
    <t xml:space="preserve">  2、事业单位经营收入</t>
  </si>
  <si>
    <t>七、文化旅游体育与传媒支出</t>
  </si>
  <si>
    <t xml:space="preserve">  3、上级补助收入</t>
  </si>
  <si>
    <t>八、社会保障和就业支出</t>
  </si>
  <si>
    <t xml:space="preserve">  4、附属单位上缴收入</t>
  </si>
  <si>
    <t>九、卫生健康支出</t>
  </si>
  <si>
    <t xml:space="preserve">  5、其他收入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</si>
  <si>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</si>
  <si>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</si>
  <si>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</si>
  <si>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</si>
  <si>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</si>
  <si>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</si>
  <si>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</si>
  <si>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</si>
  <si>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</si>
  <si>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</si>
  <si>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</si>
  <si>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</si>
  <si>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</si>
  <si>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</si>
  <si>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</si>
  <si>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</si>
  <si>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</si>
  <si>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</si>
  <si>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</si>
  <si>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</si>
  <si>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</si>
  <si>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</si>
  <si>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</si>
  <si>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</si>
  <si>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</si>
  <si>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</si>
  <si>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</si>
  <si>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</si>
  <si>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</si>
  <si>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</si>
  <si>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</si>
  <si>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</si>
  <si>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</si>
  <si>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</si>
  <si>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</si>
  <si>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</si>
  <si>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</si>
  <si>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</si>
  <si>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非财政拨款结余</t>
  </si>
  <si>
    <t>事业收入</t>
  </si>
  <si>
    <t>事业单位经营收入</t>
  </si>
  <si>
    <t>上级补助收入</t>
  </si>
  <si>
    <t>附属单位上缴收入</t>
  </si>
  <si>
    <t>其他收入</t>
  </si>
  <si>
    <t>265001</t>
  </si>
  <si>
    <t>龙陵县红十字会</t>
  </si>
  <si>
    <t>预算01-3表</t>
  </si>
  <si>
    <t>科目编码</t>
  </si>
  <si>
    <t>科目名称</t>
  </si>
  <si>
    <t>基本支出</t>
  </si>
  <si>
    <t>项目支出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</si>
  <si>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</si>
  <si>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</si>
  <si>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</si>
  <si>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</si>
  <si>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</si>
  <si>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</si>
  <si>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</si>
  <si>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</si>
  <si>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</si>
  <si>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</si>
  <si>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</si>
  <si>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</si>
  <si>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</si>
  <si>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</si>
  <si>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</si>
  <si>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</si>
  <si>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</si>
  <si>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2081650</t>
  </si>
  <si>
    <t>事业运行</t>
  </si>
  <si>
    <t>2081699</t>
  </si>
  <si>
    <t>其他红十字事业支出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</si>
  <si>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</si>
  <si>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</si>
  <si>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</si>
  <si>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</si>
  <si>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</si>
  <si>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</si>
  <si>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</si>
  <si>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</si>
  <si>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</si>
  <si>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</si>
  <si>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</si>
  <si>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</si>
  <si>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合  计</t>
  </si>
  <si>
    <t>预算02-1表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</si>
  <si>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</si>
  <si>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</si>
  <si>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</si>
  <si>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</si>
  <si>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</si>
  <si>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</si>
  <si>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</si>
  <si>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</si>
  <si>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</si>
  <si>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</si>
  <si>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</si>
  <si>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</si>
  <si>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</si>
  <si>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</si>
  <si>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</si>
  <si>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</si>
  <si>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</si>
  <si>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</si>
  <si>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</si>
  <si>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</si>
  <si>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</si>
  <si>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</si>
  <si>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</si>
  <si>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</si>
  <si>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</si>
  <si>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</si>
  <si>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</si>
  <si>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</si>
  <si>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</si>
  <si>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</si>
  <si>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</si>
  <si>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</si>
  <si>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</si>
  <si>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</si>
  <si>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</si>
  <si>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二、年终结转结余</t>
  </si>
  <si>
    <t>收 入 总 计</t>
  </si>
  <si>
    <t>预算02-2表</t>
  </si>
  <si>
    <t>部门预算支出功能分类科目</t>
  </si>
  <si>
    <t>人员经费</t>
  </si>
  <si>
    <t>公用经费</t>
  </si>
  <si>
    <t>1</t>
  </si>
  <si>
    <t>2</t>
  </si>
  <si>
    <t>3</t>
  </si>
  <si>
    <t>5</t>
  </si>
  <si>
    <t>6</t>
  </si>
  <si>
    <t>7</t>
  </si>
  <si>
    <t>预算03表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</si>
  <si>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</si>
  <si>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</si>
  <si>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</si>
  <si>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</si>
  <si>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</si>
  <si>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</si>
  <si>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</si>
  <si>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</si>
  <si>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</si>
  <si>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</si>
  <si>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</si>
  <si>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</si>
  <si>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</si>
  <si>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</si>
  <si>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</si>
  <si>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</si>
  <si>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</si>
  <si>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</si>
  <si>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</si>
  <si>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</si>
  <si>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</si>
  <si>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</si>
  <si>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</si>
  <si>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</si>
  <si>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</si>
  <si>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</si>
  <si>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530523221100000358715</t>
  </si>
  <si>
    <t>基础性绩效</t>
  </si>
  <si>
    <t>30107</t>
  </si>
  <si>
    <t>绩效工资</t>
  </si>
  <si>
    <t>530523221100000358716</t>
  </si>
  <si>
    <t>奖励性绩效</t>
  </si>
  <si>
    <t>530523221100000358754</t>
  </si>
  <si>
    <t>行政人员公务交通补贴</t>
  </si>
  <si>
    <t>30239</t>
  </si>
  <si>
    <t>其他交通费用</t>
  </si>
  <si>
    <t>530523221100000358755</t>
  </si>
  <si>
    <t>工会经费</t>
  </si>
  <si>
    <t>30228</t>
  </si>
  <si>
    <t>530523221100000358757</t>
  </si>
  <si>
    <t>一般公用经费</t>
  </si>
  <si>
    <t>30205</t>
  </si>
  <si>
    <t>水费</t>
  </si>
  <si>
    <t>30207</t>
  </si>
  <si>
    <t>邮电费</t>
  </si>
  <si>
    <t>30211</t>
  </si>
  <si>
    <t>差旅费</t>
  </si>
  <si>
    <t>30201</t>
  </si>
  <si>
    <t>办公费</t>
  </si>
  <si>
    <t>30299</t>
  </si>
  <si>
    <t>其他商品和服务支出</t>
  </si>
  <si>
    <t>530523221100000358761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</si>
  <si>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</si>
  <si>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</si>
  <si>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</si>
  <si>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</si>
  <si>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</si>
  <si>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</si>
  <si>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</si>
  <si>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</si>
  <si>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</si>
  <si>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530523221100000358763</t>
  </si>
  <si>
    <t>公务用车租车费</t>
  </si>
  <si>
    <t>530523231100001195627</t>
  </si>
  <si>
    <t>年终一次性奖金（行政）</t>
  </si>
  <si>
    <t>30103</t>
  </si>
  <si>
    <t>奖金</t>
  </si>
  <si>
    <t>530523231100001195638</t>
  </si>
  <si>
    <t>行政人员支出工资</t>
  </si>
  <si>
    <t>30101</t>
  </si>
  <si>
    <t>基本工资</t>
  </si>
  <si>
    <t>30102</t>
  </si>
  <si>
    <t>津贴补贴</t>
  </si>
  <si>
    <t>530523231100001534890</t>
  </si>
  <si>
    <t>公务员基础绩效奖</t>
  </si>
  <si>
    <t>530523251100003659849</t>
  </si>
  <si>
    <t>事业人员支出工资</t>
  </si>
  <si>
    <t>530523251100003659850</t>
  </si>
  <si>
    <t>事业月奖励性绩效工资</t>
  </si>
  <si>
    <t>530523251100003659886</t>
  </si>
  <si>
    <t>年终一次性奖金（事业）</t>
  </si>
  <si>
    <t>530523251100003659889</t>
  </si>
  <si>
    <t>30217</t>
  </si>
  <si>
    <t>530523251100003876437</t>
  </si>
  <si>
    <t>其他工资福利支出</t>
  </si>
  <si>
    <t>30114</t>
  </si>
  <si>
    <t>医疗费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</si>
  <si>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</si>
  <si>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</si>
  <si>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</si>
  <si>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</si>
  <si>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</si>
  <si>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</si>
  <si>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</si>
  <si>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2026年“三救三献”项目补助资金</t>
  </si>
  <si>
    <t>311 专项业务类</t>
  </si>
  <si>
    <t>530523261100004901593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</si>
  <si>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</si>
  <si>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</si>
  <si>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</si>
  <si>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</si>
  <si>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</si>
  <si>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</si>
  <si>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</si>
  <si>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</si>
  <si>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31002</t>
  </si>
  <si>
    <t>办公设备购置</t>
  </si>
  <si>
    <t>预算05-2表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</si>
  <si>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</si>
  <si>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</si>
  <si>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</si>
  <si>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</si>
  <si>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</si>
  <si>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</si>
  <si>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</si>
  <si>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</si>
  <si>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</si>
  <si>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</si>
  <si>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一是“三救”工作精准推进。应急救护培训广泛普及，大力开展应急救护培训“五进”活动，人道救助精准有效，推动“群团组织办实事”和县委工作报告民生任务清单落实。二是扎实开展2好“5·8人道公益日”网络募捐活动，所筹资金全部用于助“一老一小”、助困、助学等方面；三是持续讲好红十字会故事。加强网络意识形态工作，坚守好舆论主阵地，结合“5·8人道公益日”“99公益日”等重要时间节点，讲好红十字故事，传播红十字声音，引导各族群众树牢“四个与共”的共同体理念，助力铸牢中华民族共同体意识建设。</t>
  </si>
  <si>
    <t>产出指标</t>
  </si>
  <si>
    <t>数量指标</t>
  </si>
  <si>
    <t>发放宣传资料</t>
  </si>
  <si>
    <t>&gt;=</t>
  </si>
  <si>
    <t>800</t>
  </si>
  <si>
    <t>份</t>
  </si>
  <si>
    <t>定量指标</t>
  </si>
  <si>
    <t>红十字会法</t>
  </si>
  <si>
    <t>取证培训</t>
  </si>
  <si>
    <t>300</t>
  </si>
  <si>
    <t>人</t>
  </si>
  <si>
    <t>应急救护培训</t>
  </si>
  <si>
    <t>1000</t>
  </si>
  <si>
    <t>造血干细胞采样</t>
  </si>
  <si>
    <t>30</t>
  </si>
  <si>
    <t>质量指标</t>
  </si>
  <si>
    <t>应急救护培训合格率</t>
  </si>
  <si>
    <t>95</t>
  </si>
  <si>
    <t>%</t>
  </si>
  <si>
    <t>时效指标</t>
  </si>
  <si>
    <t>资金拨付及时率</t>
  </si>
  <si>
    <t>&gt;</t>
  </si>
  <si>
    <t>100</t>
  </si>
  <si>
    <t>2026年“三救三献”项目</t>
  </si>
  <si>
    <t>效益指标</t>
  </si>
  <si>
    <t>社会效益</t>
  </si>
  <si>
    <t>各类救助对象生活水平</t>
  </si>
  <si>
    <t>逐年提高</t>
  </si>
  <si>
    <t>年</t>
  </si>
  <si>
    <t>定性指标</t>
  </si>
  <si>
    <t>满意度指标</t>
  </si>
  <si>
    <t>服务对象满意度</t>
  </si>
  <si>
    <t>90</t>
  </si>
  <si>
    <t>服务对象满意率达90%以上</t>
  </si>
  <si>
    <t>成本指标</t>
  </si>
  <si>
    <t>社会成本指标</t>
  </si>
  <si>
    <t>爱心驿站建设数</t>
  </si>
  <si>
    <t>&lt;=</t>
  </si>
  <si>
    <t>个</t>
  </si>
  <si>
    <t>爱心驿站、服务站建设成本控制</t>
  </si>
  <si>
    <t>预算06表</t>
  </si>
  <si>
    <t>政府性基金预算支出预算表</t>
  </si>
  <si>
    <t>本年政府性基金预算支出</t>
  </si>
  <si>
    <t>备注：龙陵县红十字会没有政府性基金预算支出收入，也没有使用政府性基金预算支出安排支出，故《2026年政府性基金预算支出预算表》无数据。</t>
  </si>
  <si>
    <t>预算07表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</si>
  <si>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</si>
  <si>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</si>
  <si>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</si>
  <si>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</si>
  <si>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</si>
  <si>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</si>
  <si>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</si>
  <si>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</si>
  <si>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</si>
  <si>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保密文件柜</t>
  </si>
  <si>
    <t>A02021301 碎纸机</t>
  </si>
  <si>
    <t>复印纸采购</t>
  </si>
  <si>
    <t>A05040101 复印纸</t>
  </si>
  <si>
    <t>包</t>
  </si>
  <si>
    <t>预算08表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</si>
  <si>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</si>
  <si>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</si>
  <si>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</si>
  <si>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</si>
  <si>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</si>
  <si>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备注：龙陵县红十字会没有部门政府购买服务预算收入，也没有使用部门政府购买服务预算安排支出，故《2026年部门政府购买服务预算表》无数据。</t>
  </si>
  <si>
    <t>预算09-1表</t>
  </si>
  <si>
    <t>单位名称（项目）</t>
  </si>
  <si>
    <t>地区</t>
  </si>
  <si>
    <t>政府性基金</t>
  </si>
  <si>
    <t>隆阳区</t>
  </si>
  <si>
    <t>施甸县</t>
  </si>
  <si>
    <t>腾冲市</t>
  </si>
  <si>
    <t>龙陵县</t>
  </si>
  <si>
    <t>昌宁县</t>
  </si>
  <si>
    <t>保山市工贸园区</t>
  </si>
  <si>
    <t>备注：龙陵县红十字会没有市下转移支付预算收入，也没有使用市下转移支付预算安排支出，故《2026年市下转移支付预算表》无数据。</t>
  </si>
  <si>
    <t>预算09-2表</t>
  </si>
  <si>
    <t>备注：龙陵县红十字会没有市下转移支付绩效目标表，也没有使用市下转移支付绩效目标表，故《2026年市下转移支付绩效目标表》无数据。</t>
  </si>
  <si>
    <t>预算10表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</si>
  <si>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</si>
  <si>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</si>
  <si>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</si>
  <si>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</si>
  <si>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</si>
  <si>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</si>
  <si>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</si>
  <si>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备注：龙陵县红十字会没有新增资产配置表，也没有使用新增资产配置表，故《2026年新增资产配置表》无数据。</t>
  </si>
  <si>
    <t>预算11表</t>
  </si>
  <si>
    <t>上级补助</t>
  </si>
  <si>
    <t>备注：龙陵县红十字会没有上级补助项目支出预算表，也没有使用上级补助项目支出预算表，故《2026年上级补助项目支出预算表》无数据。</t>
  </si>
  <si>
    <t>预算12表</t>
  </si>
  <si>
    <t>项目级次</t>
  </si>
  <si>
    <t>本级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</si>
</sst>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hh:mm:ss"/>
    <numFmt numFmtId="177" formatCode="#,##0.00;\-#,##0.00;;@"/>
    <numFmt numFmtId="178" formatCode="yyyy/mm/dd\ hh:mm:ss"/>
    <numFmt numFmtId="179" formatCode="yyyy/mm/dd"/>
    <numFmt numFmtId="180" formatCode="#,##0;\-#,##0;;@"/>
  </numFmts>
  <fonts count="39">
    <font>
      <sz val="9"/>
      <color theme="1"/>
      <name val="宋体"/>
      <charset val="134"/>
    </font>
    <font>
      <sz val="10"/>
      <color rgb="FF000000"/>
      <name val="宋体"/>
      <charset val="134"/>
      <scheme val="minor"/>
    </font>
    <font>
      <b/>
      <sz val="21"/>
      <color rgb="FF000000"/>
      <name val="Microsoft YaHei"/>
      <charset val="134"/>
    </font>
    <font>
      <sz val="9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11"/>
      <name val="宋体"/>
      <charset val="1"/>
    </font>
    <font>
      <sz val="9"/>
      <color rgb="FF000000"/>
      <name val="宋体"/>
      <charset val="134"/>
    </font>
    <font>
      <sz val="11.25"/>
      <name val="Calibri"/>
      <charset val="134"/>
    </font>
    <font>
      <sz val="9"/>
      <color rgb="FF000000"/>
      <name val="Calibri"/>
      <charset val="134"/>
    </font>
    <font>
      <sz val="10"/>
      <color rgb="FFFFFFFF"/>
      <name val="宋体"/>
      <charset val="134"/>
      <scheme val="minor"/>
    </font>
    <font>
      <sz val="11"/>
      <color rgb="FF000000"/>
      <name val="宋体"/>
      <charset val="134"/>
    </font>
    <font>
      <sz val="21"/>
      <color rgb="FF000000"/>
      <name val="Microsoft YaHei"/>
      <charset val="134"/>
    </font>
    <font>
      <sz val="12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</font>
    <font>
      <b/>
      <sz val="11.25"/>
      <color rgb="FF000000"/>
      <name val="Calibri"/>
      <charset val="134"/>
    </font>
    <font>
      <sz val="11.25"/>
      <color rgb="FF000000"/>
      <name val="Calibri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top"/>
      <protection locked="0"/>
    </xf>
    <xf numFmtId="42" fontId="20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8" fontId="5" fillId="0" borderId="7">
      <alignment horizontal="right" vertical="center"/>
    </xf>
    <xf numFmtId="0" fontId="29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9" fontId="5" fillId="0" borderId="7">
      <alignment horizontal="right" vertical="center"/>
    </xf>
    <xf numFmtId="0" fontId="33" fillId="0" borderId="0" applyNumberFormat="0" applyFill="0" applyBorder="0" applyAlignment="0" applyProtection="0">
      <alignment vertical="center"/>
    </xf>
    <xf numFmtId="0" fontId="20" fillId="4" borderId="18" applyNumberFormat="0" applyFont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9" fillId="2" borderId="14" applyNumberFormat="0" applyAlignment="0" applyProtection="0">
      <alignment vertical="center"/>
    </xf>
    <xf numFmtId="0" fontId="23" fillId="2" borderId="15" applyNumberFormat="0" applyAlignment="0" applyProtection="0">
      <alignment vertical="center"/>
    </xf>
    <xf numFmtId="0" fontId="35" fillId="20" borderId="20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0" fontId="5" fillId="0" borderId="7">
      <alignment horizontal="right" vertical="center"/>
    </xf>
    <xf numFmtId="0" fontId="29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177" fontId="5" fillId="0" borderId="7">
      <alignment horizontal="right" vertical="center"/>
    </xf>
    <xf numFmtId="49" fontId="5" fillId="0" borderId="7">
      <alignment horizontal="left" vertical="center" wrapText="1"/>
    </xf>
    <xf numFmtId="177" fontId="5" fillId="0" borderId="7">
      <alignment horizontal="right" vertical="center"/>
    </xf>
    <xf numFmtId="176" fontId="5" fillId="0" borderId="7">
      <alignment horizontal="right" vertical="center"/>
    </xf>
    <xf numFmtId="180" fontId="5" fillId="0" borderId="7">
      <alignment horizontal="right" vertical="center"/>
    </xf>
    <xf numFmtId="0" fontId="5" fillId="0" borderId="0">
      <alignment vertical="top"/>
      <protection locked="0"/>
    </xf>
  </cellStyleXfs>
  <cellXfs count="166">
    <xf numFmtId="0" fontId="0" fillId="0" borderId="0" xfId="0" applyBorder="1">
      <alignment vertical="top"/>
      <protection locked="0"/>
    </xf>
    <xf numFmtId="49" fontId="1" fillId="0" borderId="0" xfId="0" applyNumberFormat="1" applyFont="1" applyAlignment="1" applyProtection="1"/>
    <xf numFmtId="0" fontId="1" fillId="0" borderId="0" xfId="0" applyFont="1" applyAlignment="1" applyProtection="1"/>
    <xf numFmtId="0" fontId="1" fillId="0" borderId="0" xfId="0" applyFont="1" applyAlignment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4" fillId="0" borderId="0" xfId="0" applyFont="1" applyAlignment="1" applyProtection="1"/>
    <xf numFmtId="0" fontId="1" fillId="0" borderId="0" xfId="0" applyFont="1" applyAlignment="1">
      <alignment horizontal="right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/>
      <protection locked="0"/>
    </xf>
    <xf numFmtId="49" fontId="5" fillId="0" borderId="7" xfId="53" applyProtection="1">
      <alignment horizontal="left" vertical="center" wrapText="1"/>
      <protection locked="0"/>
    </xf>
    <xf numFmtId="177" fontId="5" fillId="0" borderId="7" xfId="54" applyProtection="1">
      <alignment horizontal="right" vertical="center"/>
      <protection locked="0"/>
    </xf>
    <xf numFmtId="49" fontId="5" fillId="0" borderId="7" xfId="53" applyAlignment="1" applyProtection="1">
      <alignment horizontal="left" vertical="center" wrapText="1" indent="1"/>
      <protection locked="0"/>
    </xf>
    <xf numFmtId="49" fontId="5" fillId="0" borderId="7" xfId="53" applyAlignment="1" applyProtection="1">
      <alignment horizontal="center" vertical="center" wrapText="1"/>
      <protection locked="0"/>
    </xf>
    <xf numFmtId="177" fontId="5" fillId="0" borderId="7" xfId="0" applyNumberFormat="1" applyFont="1" applyBorder="1" applyAlignment="1">
      <alignment horizontal="right" vertical="center"/>
      <protection locked="0"/>
    </xf>
    <xf numFmtId="0" fontId="3" fillId="0" borderId="2" xfId="0" applyFont="1" applyBorder="1" applyAlignment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left"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</xf>
    <xf numFmtId="0" fontId="3" fillId="0" borderId="7" xfId="0" applyFont="1" applyBorder="1" applyAlignment="1">
      <alignment horizontal="right" vertical="center" wrapText="1"/>
      <protection locked="0"/>
    </xf>
    <xf numFmtId="0" fontId="1" fillId="0" borderId="2" xfId="0" applyFont="1" applyBorder="1" applyAlignment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  <protection locked="0"/>
    </xf>
    <xf numFmtId="0" fontId="6" fillId="0" borderId="0" xfId="57" applyFont="1" applyFill="1" applyBorder="1" applyAlignment="1" applyProtection="1"/>
    <xf numFmtId="0" fontId="7" fillId="0" borderId="0" xfId="0" applyFont="1" applyFill="1" applyAlignment="1">
      <alignment vertical="top"/>
      <protection locked="0"/>
    </xf>
    <xf numFmtId="0" fontId="3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6" fillId="0" borderId="0" xfId="57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4" fillId="0" borderId="7" xfId="0" applyFont="1" applyBorder="1" applyAlignment="1">
      <alignment horizontal="center" vertical="center"/>
      <protection locked="0"/>
    </xf>
    <xf numFmtId="0" fontId="3" fillId="0" borderId="0" xfId="0" applyFont="1" applyAlignment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 wrapText="1"/>
      <protection locked="0"/>
    </xf>
    <xf numFmtId="49" fontId="8" fillId="0" borderId="7" xfId="53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0" fillId="0" borderId="0" xfId="0" applyBorder="1" applyAlignment="1">
      <alignment vertical="top"/>
      <protection locked="0"/>
    </xf>
    <xf numFmtId="0" fontId="4" fillId="0" borderId="4" xfId="0" applyFont="1" applyBorder="1" applyAlignment="1">
      <alignment horizontal="center" vertical="center" wrapText="1"/>
      <protection locked="0"/>
    </xf>
    <xf numFmtId="0" fontId="1" fillId="0" borderId="0" xfId="0" applyFont="1" applyAlignment="1" applyProtection="1">
      <alignment wrapText="1"/>
    </xf>
    <xf numFmtId="0" fontId="1" fillId="0" borderId="0" xfId="0" applyFont="1" applyAlignment="1">
      <protection locked="0"/>
    </xf>
    <xf numFmtId="0" fontId="9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6" fillId="0" borderId="0" xfId="57" applyFont="1" applyFill="1" applyAlignment="1" applyProtection="1">
      <alignment horizontal="left"/>
    </xf>
    <xf numFmtId="0" fontId="3" fillId="0" borderId="0" xfId="0" applyFont="1" applyAlignment="1">
      <alignment vertical="top" wrapText="1"/>
      <protection locked="0"/>
    </xf>
    <xf numFmtId="0" fontId="3" fillId="0" borderId="0" xfId="0" applyFont="1" applyAlignment="1">
      <alignment horizontal="right" vertical="center" wrapText="1"/>
      <protection locked="0"/>
    </xf>
    <xf numFmtId="0" fontId="3" fillId="0" borderId="0" xfId="0" applyFont="1" applyAlignment="1">
      <alignment horizontal="right"/>
      <protection locked="0"/>
    </xf>
    <xf numFmtId="0" fontId="3" fillId="0" borderId="0" xfId="0" applyFont="1" applyAlignment="1">
      <alignment horizontal="right" wrapText="1"/>
      <protection locked="0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</xf>
    <xf numFmtId="0" fontId="3" fillId="0" borderId="0" xfId="0" applyFont="1" applyAlignment="1" applyProtection="1">
      <alignment horizontal="right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 wrapText="1"/>
    </xf>
    <xf numFmtId="49" fontId="5" fillId="0" borderId="7" xfId="53" applyAlignment="1" applyProtection="1">
      <alignment horizontal="left" vertical="center" wrapText="1" indent="2"/>
      <protection locked="0"/>
    </xf>
    <xf numFmtId="0" fontId="3" fillId="0" borderId="0" xfId="0" applyFont="1" applyAlignment="1" applyProtection="1">
      <alignment horizontal="right"/>
    </xf>
    <xf numFmtId="0" fontId="10" fillId="0" borderId="0" xfId="0" applyFont="1" applyAlignment="1">
      <alignment horizontal="right"/>
      <protection locked="0"/>
    </xf>
    <xf numFmtId="49" fontId="10" fillId="0" borderId="0" xfId="0" applyNumberFormat="1" applyFont="1" applyAlignment="1">
      <protection locked="0"/>
    </xf>
    <xf numFmtId="0" fontId="1" fillId="0" borderId="0" xfId="0" applyFont="1" applyAlignment="1" applyProtection="1">
      <alignment horizontal="right"/>
    </xf>
    <xf numFmtId="0" fontId="2" fillId="0" borderId="0" xfId="0" applyFont="1" applyAlignment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  <protection locked="0"/>
    </xf>
    <xf numFmtId="49" fontId="4" fillId="0" borderId="9" xfId="0" applyNumberFormat="1" applyFont="1" applyBorder="1" applyAlignment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  <protection locked="0"/>
    </xf>
    <xf numFmtId="49" fontId="4" fillId="0" borderId="11" xfId="0" applyNumberFormat="1" applyFont="1" applyBorder="1" applyAlignment="1">
      <alignment horizontal="center" vertical="center" wrapText="1"/>
      <protection locked="0"/>
    </xf>
    <xf numFmtId="49" fontId="4" fillId="0" borderId="11" xfId="0" applyNumberFormat="1" applyFont="1" applyBorder="1" applyAlignment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  <protection locked="0"/>
    </xf>
    <xf numFmtId="0" fontId="11" fillId="0" borderId="0" xfId="0" applyFont="1" applyFill="1" applyAlignment="1">
      <alignment vertical="top"/>
      <protection locked="0"/>
    </xf>
    <xf numFmtId="0" fontId="5" fillId="0" borderId="0" xfId="0" applyFont="1">
      <alignment vertical="top"/>
      <protection locked="0"/>
    </xf>
    <xf numFmtId="49" fontId="5" fillId="0" borderId="7" xfId="0" applyNumberFormat="1" applyFont="1" applyBorder="1" applyAlignment="1">
      <alignment horizontal="left" vertical="center" wrapText="1"/>
      <protection locked="0"/>
    </xf>
    <xf numFmtId="49" fontId="5" fillId="0" borderId="7" xfId="53" applyBorder="1" applyAlignment="1" applyProtection="1">
      <alignment horizontal="center" vertical="center" wrapText="1"/>
      <protection locked="0"/>
    </xf>
    <xf numFmtId="49" fontId="5" fillId="0" borderId="7" xfId="53" applyBorder="1" applyAlignment="1" applyProtection="1">
      <alignment horizontal="center" vertical="center" wrapText="1"/>
      <protection locked="0"/>
    </xf>
    <xf numFmtId="49" fontId="5" fillId="0" borderId="7" xfId="53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top"/>
    </xf>
    <xf numFmtId="3" fontId="1" fillId="0" borderId="7" xfId="0" applyNumberFormat="1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1" fillId="0" borderId="0" xfId="0" applyFont="1">
      <alignment vertical="top"/>
      <protection locked="0"/>
    </xf>
    <xf numFmtId="49" fontId="1" fillId="0" borderId="0" xfId="0" applyNumberFormat="1" applyFont="1" applyAlignment="1"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protection locked="0"/>
    </xf>
    <xf numFmtId="0" fontId="4" fillId="0" borderId="2" xfId="0" applyFont="1" applyBorder="1" applyAlignment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  <protection locked="0"/>
    </xf>
    <xf numFmtId="3" fontId="1" fillId="0" borderId="7" xfId="0" applyNumberFormat="1" applyFont="1" applyBorder="1" applyAlignment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</xf>
    <xf numFmtId="0" fontId="3" fillId="0" borderId="0" xfId="0" applyFont="1" applyAlignment="1" applyProtection="1"/>
    <xf numFmtId="0" fontId="12" fillId="0" borderId="0" xfId="0" applyFont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/>
    </xf>
    <xf numFmtId="49" fontId="4" fillId="0" borderId="7" xfId="0" applyNumberFormat="1" applyFont="1" applyBorder="1" applyAlignment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vertical="center"/>
    </xf>
    <xf numFmtId="0" fontId="3" fillId="0" borderId="7" xfId="0" applyFont="1" applyBorder="1" applyAlignment="1">
      <alignment horizontal="left" vertical="center"/>
      <protection locked="0"/>
    </xf>
    <xf numFmtId="0" fontId="3" fillId="0" borderId="7" xfId="0" applyFont="1" applyBorder="1" applyAlignment="1">
      <alignment vertical="center"/>
      <protection locked="0"/>
    </xf>
    <xf numFmtId="0" fontId="3" fillId="0" borderId="7" xfId="0" applyFont="1" applyBorder="1" applyAlignment="1" applyProtection="1">
      <alignment horizontal="left" vertical="center"/>
    </xf>
    <xf numFmtId="0" fontId="15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5" fillId="0" borderId="7" xfId="0" applyFont="1" applyBorder="1" applyAlignment="1" applyProtection="1">
      <alignment horizontal="center" vertical="center"/>
    </xf>
    <xf numFmtId="0" fontId="15" fillId="0" borderId="7" xfId="0" applyFont="1" applyBorder="1" applyAlignment="1">
      <alignment horizontal="center" vertical="center"/>
      <protection locked="0"/>
    </xf>
    <xf numFmtId="177" fontId="16" fillId="0" borderId="7" xfId="54" applyFont="1" applyProtection="1">
      <alignment horizontal="right" vertical="center"/>
      <protection locked="0"/>
    </xf>
    <xf numFmtId="0" fontId="1" fillId="0" borderId="0" xfId="0" applyFont="1" applyAlignment="1">
      <alignment horizontal="left" vertical="center" wrapText="1"/>
      <protection locked="0"/>
    </xf>
    <xf numFmtId="3" fontId="4" fillId="0" borderId="7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" fillId="0" borderId="1" xfId="0" applyFont="1" applyBorder="1" applyAlignment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  <protection locked="0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18" fillId="0" borderId="1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6" xfId="0" applyFont="1" applyBorder="1" applyAlignment="1">
      <alignment horizontal="left" vertical="center"/>
      <protection locked="0"/>
    </xf>
    <xf numFmtId="0" fontId="1" fillId="0" borderId="7" xfId="0" applyFont="1" applyBorder="1" applyAlignment="1" applyProtection="1"/>
    <xf numFmtId="0" fontId="15" fillId="0" borderId="6" xfId="0" applyFont="1" applyBorder="1" applyAlignment="1" applyProtection="1">
      <alignment horizontal="center" vertical="center"/>
    </xf>
    <xf numFmtId="0" fontId="15" fillId="0" borderId="6" xfId="0" applyFont="1" applyBorder="1" applyAlignment="1">
      <alignment horizontal="center" vertical="center"/>
      <protection locked="0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Defaul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9"/>
  <sheetViews>
    <sheetView showZeros="0" workbookViewId="0">
      <selection activeCell="A1" sqref="A1"/>
    </sheetView>
  </sheetViews>
  <sheetFormatPr defaultColWidth="10.6555555555556" defaultRowHeight="12" customHeight="1" outlineLevelCol="3"/>
  <cols>
    <col min="1" max="1" width="37.1555555555556" customWidth="1"/>
    <col min="2" max="2" width="41.5" customWidth="1"/>
    <col min="3" max="3" width="42.6555555555556" customWidth="1"/>
    <col min="4" max="4" width="39.5" customWidth="1"/>
  </cols>
  <sheetData>
    <row r="1" ht="19.5" customHeight="1" spans="4:4">
      <c r="D1" s="87" t="s">
        <v>0</v>
      </c>
    </row>
    <row r="2" ht="36" customHeight="1" spans="1:4">
      <c r="A2" s="4" t="str">
        <f>"2026"&amp;"年部门财务收支预算总表"</f>
        <v>2026年部门财务收支预算总表</v>
      </c>
      <c r="B2" s="4"/>
      <c r="C2" s="4"/>
      <c r="D2" s="4"/>
    </row>
    <row r="3" ht="24" customHeight="1" spans="1:4">
      <c r="A3" s="146" t="str">
        <f>"单位名称："&amp;"龙陵县红十字会"</f>
        <v>单位名称：龙陵县红十字会</v>
      </c>
      <c r="B3" s="146"/>
      <c r="C3" s="157"/>
      <c r="D3" s="158" t="s">
        <v>1</v>
      </c>
    </row>
    <row r="4" ht="19.5" customHeight="1" spans="1:4">
      <c r="A4" s="10" t="s">
        <v>2</v>
      </c>
      <c r="B4" s="12"/>
      <c r="C4" s="10" t="s">
        <v>3</v>
      </c>
      <c r="D4" s="12"/>
    </row>
    <row r="5" ht="19.5" customHeight="1" spans="1:4">
      <c r="A5" s="27" t="s">
        <v>4</v>
      </c>
      <c r="B5" s="27" t="str">
        <f t="shared" ref="B5:D5" si="0">"2026"&amp;"年预算数"</f>
        <v>2026年预算数</v>
      </c>
      <c r="C5" s="27" t="s">
        <v>5</v>
      </c>
      <c r="D5" s="159" t="str">
        <f t="shared" si="0"/>
        <v>2026年预算数</v>
      </c>
    </row>
    <row r="6" ht="19.5" customHeight="1" spans="1:4">
      <c r="A6" s="29"/>
      <c r="B6" s="29"/>
      <c r="C6" s="29"/>
      <c r="D6" s="160"/>
    </row>
    <row r="7" ht="20.25" customHeight="1" spans="1:4">
      <c r="A7" s="138" t="s">
        <v>6</v>
      </c>
      <c r="B7" s="20">
        <v>1252711.97</v>
      </c>
      <c r="C7" s="138" t="s">
        <v>7</v>
      </c>
      <c r="D7" s="20"/>
    </row>
    <row r="8" ht="20.25" customHeight="1" spans="1:4">
      <c r="A8" s="138" t="s">
        <v>8</v>
      </c>
      <c r="B8" s="20"/>
      <c r="C8" s="138" t="s">
        <v>9</v>
      </c>
      <c r="D8" s="20"/>
    </row>
    <row r="9" ht="20.25" customHeight="1" spans="1:4">
      <c r="A9" s="138" t="s">
        <v>10</v>
      </c>
      <c r="B9" s="20"/>
      <c r="C9" s="138" t="s">
        <v>11</v>
      </c>
      <c r="D9" s="20"/>
    </row>
    <row r="10" ht="21.75" customHeight="1" spans="1:4">
      <c r="A10" s="138" t="s">
        <v>12</v>
      </c>
      <c r="B10" s="20"/>
      <c r="C10" s="138" t="s">
        <v>13</v>
      </c>
      <c r="D10" s="20"/>
    </row>
    <row r="11" ht="21.75" customHeight="1" spans="1:4">
      <c r="A11" s="138" t="s">
        <v>14</v>
      </c>
      <c r="B11" s="20"/>
      <c r="C11" s="136" t="s">
        <v>15</v>
      </c>
      <c r="D11" s="20"/>
    </row>
    <row r="12" ht="21.75" customHeight="1" spans="1:4">
      <c r="A12" s="138" t="s">
        <v>16</v>
      </c>
      <c r="B12" s="20"/>
      <c r="C12" s="136" t="s">
        <v>17</v>
      </c>
      <c r="D12" s="20"/>
    </row>
    <row r="13" ht="20.25" customHeight="1" spans="1:4">
      <c r="A13" s="138" t="s">
        <v>18</v>
      </c>
      <c r="B13" s="20"/>
      <c r="C13" s="136" t="s">
        <v>19</v>
      </c>
      <c r="D13" s="20"/>
    </row>
    <row r="14" ht="20.25" customHeight="1" spans="1:4">
      <c r="A14" s="138" t="s">
        <v>20</v>
      </c>
      <c r="B14" s="20"/>
      <c r="C14" s="136" t="s">
        <v>21</v>
      </c>
      <c r="D14" s="20">
        <v>1167999.76</v>
      </c>
    </row>
    <row r="15" ht="20.25" customHeight="1" spans="1:4">
      <c r="A15" s="161" t="s">
        <v>22</v>
      </c>
      <c r="B15" s="20"/>
      <c r="C15" s="136" t="s">
        <v>23</v>
      </c>
      <c r="D15" s="20">
        <v>84712.21</v>
      </c>
    </row>
    <row r="16" ht="20.25" customHeight="1" spans="1:4">
      <c r="A16" s="161" t="s">
        <v>24</v>
      </c>
      <c r="B16" s="20"/>
      <c r="C16" s="136" t="s">
        <v>25</v>
      </c>
      <c r="D16" s="20"/>
    </row>
    <row r="17" ht="20.25" customHeight="1" spans="1:4">
      <c r="A17" s="162"/>
      <c r="B17" s="20"/>
      <c r="C17" s="136" t="s">
        <v>26</v>
      </c>
      <c r="D17" s="20"/>
    </row>
    <row r="18" ht="20.25" customHeight="1" spans="1:4">
      <c r="A18" s="163"/>
      <c r="B18" s="20"/>
      <c r="C18" s="136" t="s">
        <v>27</v>
      </c>
      <c r="D18" s="20"/>
    </row>
    <row r="19" ht="20.25" customHeight="1" spans="1:4">
      <c r="A19" s="163"/>
      <c r="B19" s="20"/>
      <c r="C19" s="136" t="s">
        <v>28</v>
      </c>
      <c r="D19" s="20"/>
    </row>
    <row r="20" ht="20.25" customHeight="1" spans="1:4">
      <c r="A20" s="163"/>
      <c r="B20" s="20"/>
      <c r="C20" s="136" t="s">
        <v>29</v>
      </c>
      <c r="D20" s="20"/>
    </row>
    <row r="21" ht="20.25" customHeight="1" spans="1:4">
      <c r="A21" s="163"/>
      <c r="B21" s="20"/>
      <c r="C21" s="136" t="s">
        <v>30</v>
      </c>
      <c r="D21" s="20"/>
    </row>
    <row r="22" ht="20.25" customHeight="1" spans="1:4">
      <c r="A22" s="163"/>
      <c r="B22" s="20"/>
      <c r="C22" s="136" t="s">
        <v>31</v>
      </c>
      <c r="D22" s="20"/>
    </row>
    <row r="23" ht="20.25" customHeight="1" spans="1:4">
      <c r="A23" s="163"/>
      <c r="B23" s="20"/>
      <c r="C23" s="136" t="s">
        <v>32</v>
      </c>
      <c r="D23" s="20"/>
    </row>
    <row r="24" ht="20.25" customHeight="1" spans="1:4">
      <c r="A24" s="163"/>
      <c r="B24" s="20"/>
      <c r="C24" s="136" t="s">
        <v>33</v>
      </c>
      <c r="D24" s="20"/>
    </row>
    <row r="25" ht="20.25" customHeight="1" spans="1:4">
      <c r="A25" s="163"/>
      <c r="B25" s="20"/>
      <c r="C25" s="136" t="s">
        <v>34</v>
      </c>
      <c r="D25" s="20"/>
    </row>
    <row r="26" ht="20.25" customHeight="1" spans="1:4">
      <c r="A26" s="163"/>
      <c r="B26" s="20"/>
      <c r="C26" s="136" t="s">
        <v>35</v>
      </c>
      <c r="D26" s="20"/>
    </row>
    <row r="27" ht="20.25" customHeight="1" spans="1:4">
      <c r="A27" s="163"/>
      <c r="B27" s="20"/>
      <c r="C27" s="136" t="s">
        <v>36</v>
      </c>
      <c r="D27" s="20"/>
    </row>
    <row r="28" ht="20.25" customHeight="1" spans="1:4">
      <c r="A28" s="163"/>
      <c r="B28" s="20"/>
      <c r="C28" s="136" t="s">
        <v>37</v>
      </c>
      <c r="D28" s="20"/>
    </row>
    <row r="29" ht="21" customHeight="1" spans="1:4">
      <c r="A29" s="163"/>
      <c r="B29" s="20"/>
      <c r="C29" s="136" t="s">
        <v>38</v>
      </c>
      <c r="D29" s="20"/>
    </row>
    <row r="30" ht="21" customHeight="1" spans="1:4">
      <c r="A30" s="164"/>
      <c r="B30" s="20"/>
      <c r="C30" s="136" t="s">
        <v>39</v>
      </c>
      <c r="D30" s="20"/>
    </row>
    <row r="31" ht="21" customHeight="1" spans="1:4">
      <c r="A31" s="164"/>
      <c r="B31" s="23"/>
      <c r="C31" s="136" t="s">
        <v>40</v>
      </c>
      <c r="D31" s="23"/>
    </row>
    <row r="32" ht="21" customHeight="1" spans="1:4">
      <c r="A32" s="164"/>
      <c r="B32" s="20"/>
      <c r="C32" s="136" t="s">
        <v>41</v>
      </c>
      <c r="D32" s="20"/>
    </row>
    <row r="33" ht="21" customHeight="1" spans="1:4">
      <c r="A33" s="164"/>
      <c r="B33" s="20"/>
      <c r="C33" s="136" t="s">
        <v>42</v>
      </c>
      <c r="D33" s="20"/>
    </row>
    <row r="34" ht="21" customHeight="1" spans="1:4">
      <c r="A34" s="164"/>
      <c r="B34" s="23"/>
      <c r="C34" s="136" t="s">
        <v>43</v>
      </c>
      <c r="D34" s="23"/>
    </row>
    <row r="35" ht="20.25" customHeight="1" spans="1:4">
      <c r="A35" s="164" t="s">
        <v>44</v>
      </c>
      <c r="B35" s="143">
        <v>1252711.97</v>
      </c>
      <c r="C35" s="141" t="s">
        <v>45</v>
      </c>
      <c r="D35" s="143">
        <v>1252711.97</v>
      </c>
    </row>
    <row r="36" ht="20.25" customHeight="1" spans="1:4">
      <c r="A36" s="161" t="s">
        <v>46</v>
      </c>
      <c r="B36" s="20"/>
      <c r="C36" s="138" t="s">
        <v>47</v>
      </c>
      <c r="D36" s="20"/>
    </row>
    <row r="37" ht="20.25" customHeight="1" spans="1:4">
      <c r="A37" s="161" t="s">
        <v>48</v>
      </c>
      <c r="B37" s="20"/>
      <c r="C37" s="138" t="s">
        <v>48</v>
      </c>
      <c r="D37" s="20"/>
    </row>
    <row r="38" ht="20.25" customHeight="1" spans="1:4">
      <c r="A38" s="161" t="s">
        <v>49</v>
      </c>
      <c r="B38" s="20"/>
      <c r="C38" s="138" t="s">
        <v>49</v>
      </c>
      <c r="D38" s="20"/>
    </row>
    <row r="39" ht="20.25" customHeight="1" spans="1:4">
      <c r="A39" s="165" t="s">
        <v>50</v>
      </c>
      <c r="B39" s="143">
        <v>1252711.97</v>
      </c>
      <c r="C39" s="141" t="s">
        <v>51</v>
      </c>
      <c r="D39" s="143">
        <f>D35+D36</f>
        <v>1252711.97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"/>
  <sheetViews>
    <sheetView showZeros="0" workbookViewId="0">
      <selection activeCell="C18" sqref="C17:C18"/>
    </sheetView>
  </sheetViews>
  <sheetFormatPr defaultColWidth="10.6555555555556" defaultRowHeight="14.25" customHeight="1" outlineLevelCol="5"/>
  <cols>
    <col min="1" max="1" width="42.8222222222222" customWidth="1"/>
    <col min="2" max="2" width="19.6555555555556" customWidth="1"/>
    <col min="3" max="3" width="40.9777777777778" customWidth="1"/>
    <col min="4" max="6" width="33.3333333333333" customWidth="1"/>
  </cols>
  <sheetData>
    <row r="1" ht="15.75" customHeight="1" spans="1:6">
      <c r="A1" s="88">
        <v>1</v>
      </c>
      <c r="B1" s="89">
        <v>0</v>
      </c>
      <c r="C1" s="88">
        <v>1</v>
      </c>
      <c r="D1" s="90"/>
      <c r="E1" s="90"/>
      <c r="F1" s="87" t="s">
        <v>318</v>
      </c>
    </row>
    <row r="2" ht="36.75" customHeight="1" spans="1:6">
      <c r="A2" s="91" t="str">
        <f>"2026"&amp;"年政府性基金预算支出预算表"</f>
        <v>2026年政府性基金预算支出预算表</v>
      </c>
      <c r="B2" s="91" t="s">
        <v>319</v>
      </c>
      <c r="C2" s="91"/>
      <c r="D2" s="91"/>
      <c r="E2" s="91"/>
      <c r="F2" s="91"/>
    </row>
    <row r="3" ht="13.5" customHeight="1" spans="1:6">
      <c r="A3" s="5" t="str">
        <f t="shared" ref="A3:B3" si="0">"单位名称："&amp;"龙陵县红十字会"</f>
        <v>单位名称：龙陵县红十字会</v>
      </c>
      <c r="B3" s="5" t="str">
        <f t="shared" si="0"/>
        <v>单位名称：龙陵县红十字会</v>
      </c>
      <c r="C3" s="5"/>
      <c r="D3" s="90"/>
      <c r="E3" s="90"/>
      <c r="F3" s="87" t="s">
        <v>1</v>
      </c>
    </row>
    <row r="4" ht="19.5" customHeight="1" spans="1:6">
      <c r="A4" s="92" t="s">
        <v>167</v>
      </c>
      <c r="B4" s="93" t="s">
        <v>72</v>
      </c>
      <c r="C4" s="94" t="s">
        <v>73</v>
      </c>
      <c r="D4" s="11" t="s">
        <v>320</v>
      </c>
      <c r="E4" s="11"/>
      <c r="F4" s="12"/>
    </row>
    <row r="5" ht="18.75" customHeight="1" spans="1:6">
      <c r="A5" s="95"/>
      <c r="B5" s="96"/>
      <c r="C5" s="84"/>
      <c r="D5" s="83" t="s">
        <v>55</v>
      </c>
      <c r="E5" s="83" t="s">
        <v>74</v>
      </c>
      <c r="F5" s="83" t="s">
        <v>75</v>
      </c>
    </row>
    <row r="6" ht="18.75" customHeight="1" spans="1:6">
      <c r="A6" s="95">
        <v>1</v>
      </c>
      <c r="B6" s="97" t="s">
        <v>153</v>
      </c>
      <c r="C6" s="84">
        <v>3</v>
      </c>
      <c r="D6" s="83">
        <v>4</v>
      </c>
      <c r="E6" s="83">
        <v>5</v>
      </c>
      <c r="F6" s="83">
        <v>6</v>
      </c>
    </row>
    <row r="7" ht="21" customHeight="1" spans="1:6">
      <c r="A7" s="19"/>
      <c r="B7" s="19"/>
      <c r="C7" s="19"/>
      <c r="D7" s="20"/>
      <c r="E7" s="20"/>
      <c r="F7" s="20"/>
    </row>
    <row r="8" ht="21" customHeight="1" spans="1:6">
      <c r="A8" s="19"/>
      <c r="B8" s="19"/>
      <c r="C8" s="19"/>
      <c r="D8" s="20"/>
      <c r="E8" s="20"/>
      <c r="F8" s="20"/>
    </row>
    <row r="9" ht="18.75" customHeight="1" spans="1:6">
      <c r="A9" s="98" t="s">
        <v>109</v>
      </c>
      <c r="B9" s="99" t="s">
        <v>109</v>
      </c>
      <c r="C9" s="100" t="s">
        <v>109</v>
      </c>
      <c r="D9" s="20"/>
      <c r="E9" s="20"/>
      <c r="F9" s="20"/>
    </row>
    <row r="10" ht="21" customHeight="1" spans="1:5">
      <c r="A10" s="101" t="s">
        <v>321</v>
      </c>
      <c r="B10" s="101"/>
      <c r="C10" s="101"/>
      <c r="D10" s="101"/>
      <c r="E10" s="38"/>
    </row>
  </sheetData>
  <mergeCells count="7">
    <mergeCell ref="A2:F2"/>
    <mergeCell ref="A3:C3"/>
    <mergeCell ref="D4:F4"/>
    <mergeCell ref="A9:C9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2"/>
  <sheetViews>
    <sheetView showZeros="0" workbookViewId="0">
      <selection activeCell="A1" sqref="A1"/>
    </sheetView>
  </sheetViews>
  <sheetFormatPr defaultColWidth="10.6555555555556" defaultRowHeight="14.25" customHeight="1"/>
  <cols>
    <col min="1" max="1" width="45.6555555555556" customWidth="1"/>
    <col min="2" max="2" width="25.3333333333333" customWidth="1"/>
    <col min="3" max="3" width="41.1555555555556" customWidth="1"/>
    <col min="4" max="4" width="9" customWidth="1"/>
    <col min="5" max="5" width="12" customWidth="1"/>
    <col min="6" max="17" width="19.3333333333333" customWidth="1"/>
  </cols>
  <sheetData>
    <row r="1" ht="15.75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O1" s="50"/>
      <c r="P1" s="50"/>
      <c r="Q1" s="39" t="s">
        <v>322</v>
      </c>
    </row>
    <row r="2" ht="35.25" customHeight="1" spans="1:17">
      <c r="A2" s="40" t="str">
        <f>"2026"&amp;"年部门政府采购预算表"</f>
        <v>2026年部门政府采购预算表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18.75" customHeight="1" spans="1:17">
      <c r="A3" s="41" t="str">
        <f>"单位名称："&amp;"龙陵县红十字会"</f>
        <v>单位名称：龙陵县红十字会</v>
      </c>
      <c r="B3" s="41"/>
      <c r="C3" s="41"/>
      <c r="D3" s="41"/>
      <c r="E3" s="41"/>
      <c r="F3" s="41"/>
      <c r="G3" s="6"/>
      <c r="H3" s="6"/>
      <c r="I3" s="6"/>
      <c r="J3" s="6"/>
      <c r="O3" s="77"/>
      <c r="P3" s="77"/>
      <c r="Q3" s="87" t="s">
        <v>159</v>
      </c>
    </row>
    <row r="4" ht="15.75" customHeight="1" spans="1:17">
      <c r="A4" s="9" t="s">
        <v>323</v>
      </c>
      <c r="B4" s="64" t="s">
        <v>324</v>
      </c>
      <c r="C4" s="64" t="s">
        <v>325</v>
      </c>
      <c r="D4" s="64" t="s">
        <v>326</v>
      </c>
      <c r="E4" s="64" t="s">
        <v>327</v>
      </c>
      <c r="F4" s="64" t="s">
        <v>328</v>
      </c>
      <c r="G4" s="44" t="s">
        <v>174</v>
      </c>
      <c r="H4" s="44"/>
      <c r="I4" s="44"/>
      <c r="J4" s="44"/>
      <c r="K4" s="44"/>
      <c r="L4" s="44"/>
      <c r="M4" s="44"/>
      <c r="N4" s="44"/>
      <c r="O4" s="44"/>
      <c r="P4" s="44"/>
      <c r="Q4" s="45"/>
    </row>
    <row r="5" ht="17.25" customHeight="1" spans="1:17">
      <c r="A5" s="14"/>
      <c r="B5" s="66"/>
      <c r="C5" s="66"/>
      <c r="D5" s="66"/>
      <c r="E5" s="66"/>
      <c r="F5" s="66"/>
      <c r="G5" s="66" t="s">
        <v>55</v>
      </c>
      <c r="H5" s="66" t="s">
        <v>58</v>
      </c>
      <c r="I5" s="66" t="s">
        <v>329</v>
      </c>
      <c r="J5" s="66" t="s">
        <v>330</v>
      </c>
      <c r="K5" s="67" t="s">
        <v>331</v>
      </c>
      <c r="L5" s="79" t="s">
        <v>77</v>
      </c>
      <c r="M5" s="79"/>
      <c r="N5" s="79"/>
      <c r="O5" s="79"/>
      <c r="P5" s="79"/>
      <c r="Q5" s="68"/>
    </row>
    <row r="6" ht="54" customHeight="1" spans="1:17">
      <c r="A6" s="16"/>
      <c r="B6" s="68"/>
      <c r="C6" s="68"/>
      <c r="D6" s="68"/>
      <c r="E6" s="68"/>
      <c r="F6" s="68"/>
      <c r="G6" s="68"/>
      <c r="H6" s="68" t="s">
        <v>57</v>
      </c>
      <c r="I6" s="68"/>
      <c r="J6" s="68"/>
      <c r="K6" s="69"/>
      <c r="L6" s="68" t="s">
        <v>57</v>
      </c>
      <c r="M6" s="68" t="s">
        <v>64</v>
      </c>
      <c r="N6" s="68" t="s">
        <v>183</v>
      </c>
      <c r="O6" s="80" t="s">
        <v>66</v>
      </c>
      <c r="P6" s="69" t="s">
        <v>67</v>
      </c>
      <c r="Q6" s="68" t="s">
        <v>68</v>
      </c>
    </row>
    <row r="7" ht="19.5" customHeight="1" spans="1:17">
      <c r="A7" s="29">
        <v>1</v>
      </c>
      <c r="B7" s="83">
        <v>2</v>
      </c>
      <c r="C7" s="83">
        <v>3</v>
      </c>
      <c r="D7" s="83">
        <v>4</v>
      </c>
      <c r="E7" s="83">
        <v>5</v>
      </c>
      <c r="F7" s="83">
        <v>6</v>
      </c>
      <c r="G7" s="84">
        <v>7</v>
      </c>
      <c r="H7" s="84">
        <v>8</v>
      </c>
      <c r="I7" s="84">
        <v>9</v>
      </c>
      <c r="J7" s="84">
        <v>10</v>
      </c>
      <c r="K7" s="84">
        <v>11</v>
      </c>
      <c r="L7" s="84">
        <v>12</v>
      </c>
      <c r="M7" s="84">
        <v>13</v>
      </c>
      <c r="N7" s="84">
        <v>14</v>
      </c>
      <c r="O7" s="84">
        <v>15</v>
      </c>
      <c r="P7" s="84">
        <v>16</v>
      </c>
      <c r="Q7" s="84">
        <v>17</v>
      </c>
    </row>
    <row r="8" ht="21" customHeight="1" spans="1:17">
      <c r="A8" s="19" t="s">
        <v>70</v>
      </c>
      <c r="B8" s="85"/>
      <c r="C8" s="85"/>
      <c r="D8" s="85"/>
      <c r="E8" s="20">
        <v>181</v>
      </c>
      <c r="F8" s="20">
        <v>7260</v>
      </c>
      <c r="G8" s="20">
        <v>7260</v>
      </c>
      <c r="H8" s="20">
        <v>7260</v>
      </c>
      <c r="I8" s="20"/>
      <c r="J8" s="20"/>
      <c r="K8" s="20"/>
      <c r="L8" s="20"/>
      <c r="M8" s="20"/>
      <c r="N8" s="20"/>
      <c r="O8" s="20"/>
      <c r="P8" s="20"/>
      <c r="Q8" s="20"/>
    </row>
    <row r="9" ht="21" customHeight="1" spans="1:17">
      <c r="A9" s="21" t="s">
        <v>70</v>
      </c>
      <c r="B9" s="19"/>
      <c r="C9" s="19"/>
      <c r="D9" s="22"/>
      <c r="E9" s="20">
        <v>181</v>
      </c>
      <c r="F9" s="20">
        <v>7260</v>
      </c>
      <c r="G9" s="20">
        <v>7260</v>
      </c>
      <c r="H9" s="20">
        <v>7260</v>
      </c>
      <c r="I9" s="20"/>
      <c r="J9" s="20"/>
      <c r="K9" s="20"/>
      <c r="L9" s="20"/>
      <c r="M9" s="20"/>
      <c r="N9" s="20"/>
      <c r="O9" s="20"/>
      <c r="P9" s="20"/>
      <c r="Q9" s="20"/>
    </row>
    <row r="10" ht="21" customHeight="1" spans="1:17">
      <c r="A10" s="86" t="s">
        <v>253</v>
      </c>
      <c r="B10" s="19" t="s">
        <v>332</v>
      </c>
      <c r="C10" s="19" t="s">
        <v>333</v>
      </c>
      <c r="D10" s="22" t="s">
        <v>316</v>
      </c>
      <c r="E10" s="20">
        <v>1</v>
      </c>
      <c r="F10" s="20">
        <v>1860</v>
      </c>
      <c r="G10" s="20">
        <v>1860</v>
      </c>
      <c r="H10" s="20">
        <v>1860</v>
      </c>
      <c r="I10" s="20"/>
      <c r="J10" s="20"/>
      <c r="K10" s="20"/>
      <c r="L10" s="20"/>
      <c r="M10" s="20"/>
      <c r="N10" s="20"/>
      <c r="O10" s="20"/>
      <c r="P10" s="20"/>
      <c r="Q10" s="20"/>
    </row>
    <row r="11" ht="21" customHeight="1" spans="1:17">
      <c r="A11" s="86" t="s">
        <v>253</v>
      </c>
      <c r="B11" s="19" t="s">
        <v>334</v>
      </c>
      <c r="C11" s="19" t="s">
        <v>335</v>
      </c>
      <c r="D11" s="22" t="s">
        <v>336</v>
      </c>
      <c r="E11" s="20">
        <v>180</v>
      </c>
      <c r="F11" s="20">
        <v>5400</v>
      </c>
      <c r="G11" s="20">
        <v>5400</v>
      </c>
      <c r="H11" s="20">
        <v>5400</v>
      </c>
      <c r="I11" s="20"/>
      <c r="J11" s="20"/>
      <c r="K11" s="20"/>
      <c r="L11" s="20"/>
      <c r="M11" s="20"/>
      <c r="N11" s="20"/>
      <c r="O11" s="20"/>
      <c r="P11" s="20"/>
      <c r="Q11" s="20"/>
    </row>
    <row r="12" ht="21" customHeight="1" spans="1:17">
      <c r="A12" s="71" t="s">
        <v>109</v>
      </c>
      <c r="B12" s="72"/>
      <c r="C12" s="72"/>
      <c r="D12" s="72"/>
      <c r="E12" s="73"/>
      <c r="F12" s="20">
        <v>7260</v>
      </c>
      <c r="G12" s="20">
        <v>7260</v>
      </c>
      <c r="H12" s="20">
        <v>7260</v>
      </c>
      <c r="I12" s="20"/>
      <c r="J12" s="20"/>
      <c r="K12" s="20"/>
      <c r="L12" s="20"/>
      <c r="M12" s="20"/>
      <c r="N12" s="20"/>
      <c r="O12" s="20"/>
      <c r="P12" s="20"/>
      <c r="Q12" s="20"/>
    </row>
  </sheetData>
  <mergeCells count="16">
    <mergeCell ref="A2:Q2"/>
    <mergeCell ref="A3:F3"/>
    <mergeCell ref="G4:Q4"/>
    <mergeCell ref="L5:Q5"/>
    <mergeCell ref="A12:E1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1"/>
  <sheetViews>
    <sheetView showZeros="0" workbookViewId="0">
      <selection activeCell="E21" sqref="E21"/>
    </sheetView>
  </sheetViews>
  <sheetFormatPr defaultColWidth="10.6555555555556" defaultRowHeight="14.25" customHeight="1"/>
  <cols>
    <col min="1" max="1" width="56.9777777777778" customWidth="1"/>
    <col min="2" max="6" width="25.5" customWidth="1"/>
    <col min="7" max="17" width="22.1555555555556" customWidth="1"/>
  </cols>
  <sheetData>
    <row r="1" ht="13.5" customHeight="1" spans="1:17">
      <c r="A1" s="60"/>
      <c r="B1" s="60"/>
      <c r="C1" s="61"/>
      <c r="D1" s="61"/>
      <c r="E1" s="61"/>
      <c r="F1" s="60"/>
      <c r="G1" s="60"/>
      <c r="H1" s="60"/>
      <c r="I1" s="60"/>
      <c r="J1" s="60"/>
      <c r="K1" s="75"/>
      <c r="L1" s="60"/>
      <c r="M1" s="60"/>
      <c r="N1" s="60"/>
      <c r="O1" s="50"/>
      <c r="P1" s="76"/>
      <c r="Q1" s="81" t="s">
        <v>337</v>
      </c>
    </row>
    <row r="2" ht="34.5" customHeight="1" spans="1:17">
      <c r="A2" s="40" t="str">
        <f>"2026"&amp;"年政府购买服务预算表"</f>
        <v>2026年政府购买服务预算表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18.75" customHeight="1" spans="1:17">
      <c r="A3" s="62" t="str">
        <f>"单位名称："&amp;"龙陵县红十字会"</f>
        <v>单位名称：龙陵县红十字会</v>
      </c>
      <c r="B3" s="62"/>
      <c r="C3" s="62"/>
      <c r="D3" s="62"/>
      <c r="E3" s="62"/>
      <c r="F3" s="62"/>
      <c r="G3" s="63"/>
      <c r="H3" s="63"/>
      <c r="I3" s="63"/>
      <c r="J3" s="63"/>
      <c r="K3" s="75"/>
      <c r="L3" s="60"/>
      <c r="M3" s="60"/>
      <c r="N3" s="60"/>
      <c r="O3" s="77"/>
      <c r="P3" s="78"/>
      <c r="Q3" s="82" t="s">
        <v>159</v>
      </c>
    </row>
    <row r="4" ht="18.75" customHeight="1" spans="1:17">
      <c r="A4" s="9" t="s">
        <v>323</v>
      </c>
      <c r="B4" s="64" t="s">
        <v>338</v>
      </c>
      <c r="C4" s="65" t="s">
        <v>339</v>
      </c>
      <c r="D4" s="65" t="s">
        <v>340</v>
      </c>
      <c r="E4" s="65" t="s">
        <v>341</v>
      </c>
      <c r="F4" s="64" t="s">
        <v>342</v>
      </c>
      <c r="G4" s="44" t="s">
        <v>174</v>
      </c>
      <c r="H4" s="44"/>
      <c r="I4" s="44"/>
      <c r="J4" s="44"/>
      <c r="K4" s="44"/>
      <c r="L4" s="44"/>
      <c r="M4" s="44"/>
      <c r="N4" s="44"/>
      <c r="O4" s="44"/>
      <c r="P4" s="44"/>
      <c r="Q4" s="45"/>
    </row>
    <row r="5" ht="17.25" customHeight="1" spans="1:17">
      <c r="A5" s="14"/>
      <c r="B5" s="66"/>
      <c r="C5" s="67"/>
      <c r="D5" s="67"/>
      <c r="E5" s="67"/>
      <c r="F5" s="66"/>
      <c r="G5" s="66" t="s">
        <v>55</v>
      </c>
      <c r="H5" s="66" t="s">
        <v>58</v>
      </c>
      <c r="I5" s="66" t="s">
        <v>329</v>
      </c>
      <c r="J5" s="66" t="s">
        <v>330</v>
      </c>
      <c r="K5" s="67" t="s">
        <v>331</v>
      </c>
      <c r="L5" s="79" t="s">
        <v>77</v>
      </c>
      <c r="M5" s="79"/>
      <c r="N5" s="79"/>
      <c r="O5" s="79"/>
      <c r="P5" s="79"/>
      <c r="Q5" s="68"/>
    </row>
    <row r="6" ht="54" customHeight="1" spans="1:17">
      <c r="A6" s="16"/>
      <c r="B6" s="68"/>
      <c r="C6" s="69"/>
      <c r="D6" s="69"/>
      <c r="E6" s="69"/>
      <c r="F6" s="68"/>
      <c r="G6" s="68"/>
      <c r="H6" s="68"/>
      <c r="I6" s="68"/>
      <c r="J6" s="68"/>
      <c r="K6" s="69"/>
      <c r="L6" s="68" t="s">
        <v>57</v>
      </c>
      <c r="M6" s="68" t="s">
        <v>64</v>
      </c>
      <c r="N6" s="68" t="s">
        <v>183</v>
      </c>
      <c r="O6" s="80" t="s">
        <v>66</v>
      </c>
      <c r="P6" s="69" t="s">
        <v>67</v>
      </c>
      <c r="Q6" s="68" t="s">
        <v>68</v>
      </c>
    </row>
    <row r="7" ht="19.5" customHeight="1" spans="1:17">
      <c r="A7" s="70">
        <v>1</v>
      </c>
      <c r="B7" s="70">
        <v>2</v>
      </c>
      <c r="C7" s="70">
        <v>3</v>
      </c>
      <c r="D7" s="70">
        <v>4</v>
      </c>
      <c r="E7" s="70">
        <v>5</v>
      </c>
      <c r="F7" s="70">
        <v>6</v>
      </c>
      <c r="G7" s="70">
        <v>7</v>
      </c>
      <c r="H7" s="70">
        <v>8</v>
      </c>
      <c r="I7" s="70">
        <v>9</v>
      </c>
      <c r="J7" s="70">
        <v>10</v>
      </c>
      <c r="K7" s="70">
        <v>11</v>
      </c>
      <c r="L7" s="70">
        <v>12</v>
      </c>
      <c r="M7" s="70">
        <v>13</v>
      </c>
      <c r="N7" s="70">
        <v>14</v>
      </c>
      <c r="O7" s="70">
        <v>15</v>
      </c>
      <c r="P7" s="70">
        <v>16</v>
      </c>
      <c r="Q7" s="70">
        <v>17</v>
      </c>
    </row>
    <row r="8" ht="21" customHeight="1" spans="1:17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21" customHeight="1" spans="1:17">
      <c r="A9" s="19"/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1" customHeight="1" spans="1:17">
      <c r="A10" s="71" t="s">
        <v>109</v>
      </c>
      <c r="B10" s="72"/>
      <c r="C10" s="72"/>
      <c r="D10" s="72"/>
      <c r="E10" s="72"/>
      <c r="F10" s="73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customHeight="1" spans="1:6">
      <c r="A11" s="74" t="s">
        <v>343</v>
      </c>
      <c r="B11" s="74"/>
      <c r="C11" s="74"/>
      <c r="D11" s="74"/>
      <c r="E11" s="74"/>
      <c r="F11" s="74"/>
    </row>
  </sheetData>
  <mergeCells count="17">
    <mergeCell ref="A2:Q2"/>
    <mergeCell ref="A3:F3"/>
    <mergeCell ref="G4:Q4"/>
    <mergeCell ref="L5:Q5"/>
    <mergeCell ref="A10:F10"/>
    <mergeCell ref="A11:F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0"/>
  <sheetViews>
    <sheetView showZeros="0" workbookViewId="0">
      <selection activeCell="F17" sqref="F17"/>
    </sheetView>
  </sheetViews>
  <sheetFormatPr defaultColWidth="10.6555555555556" defaultRowHeight="14.25" customHeight="1"/>
  <cols>
    <col min="1" max="1" width="44" customWidth="1"/>
    <col min="2" max="4" width="20.5" customWidth="1"/>
    <col min="5" max="9" width="21.1555555555556" customWidth="1"/>
    <col min="10" max="10" width="20.5" customWidth="1"/>
  </cols>
  <sheetData>
    <row r="1" ht="19.5" customHeight="1" spans="1:10">
      <c r="A1" s="2"/>
      <c r="B1" s="2"/>
      <c r="C1" s="2"/>
      <c r="D1" s="51"/>
      <c r="J1" s="50" t="s">
        <v>344</v>
      </c>
    </row>
    <row r="2" ht="48" customHeight="1" spans="1:10">
      <c r="A2" s="40" t="str">
        <f>"2026"&amp;"年市对下转移支付预算表"</f>
        <v>2026年市对下转移支付预算表</v>
      </c>
      <c r="B2" s="40"/>
      <c r="C2" s="40"/>
      <c r="D2" s="40"/>
      <c r="E2" s="40"/>
      <c r="F2" s="40"/>
      <c r="G2" s="40"/>
      <c r="H2" s="40"/>
      <c r="I2" s="40"/>
      <c r="J2" s="40"/>
    </row>
    <row r="3" ht="18" customHeight="1" spans="1:10">
      <c r="A3" s="52" t="str">
        <f>"单位名称："&amp;"龙陵县红十字会"</f>
        <v>单位名称：龙陵县红十字会</v>
      </c>
      <c r="B3" s="52"/>
      <c r="C3" s="52"/>
      <c r="D3" s="52"/>
      <c r="J3" s="7" t="s">
        <v>159</v>
      </c>
    </row>
    <row r="4" ht="19.5" customHeight="1" spans="1:10">
      <c r="A4" s="27" t="s">
        <v>345</v>
      </c>
      <c r="B4" s="10" t="s">
        <v>174</v>
      </c>
      <c r="C4" s="11"/>
      <c r="D4" s="12"/>
      <c r="E4" s="53" t="s">
        <v>346</v>
      </c>
      <c r="F4" s="53"/>
      <c r="G4" s="53"/>
      <c r="H4" s="53"/>
      <c r="I4" s="53"/>
      <c r="J4" s="59"/>
    </row>
    <row r="5" ht="40.5" customHeight="1" spans="1:10">
      <c r="A5" s="29"/>
      <c r="B5" s="54" t="s">
        <v>55</v>
      </c>
      <c r="C5" s="54" t="s">
        <v>58</v>
      </c>
      <c r="D5" s="55" t="s">
        <v>347</v>
      </c>
      <c r="E5" s="49" t="s">
        <v>348</v>
      </c>
      <c r="F5" s="49" t="s">
        <v>349</v>
      </c>
      <c r="G5" s="49" t="s">
        <v>350</v>
      </c>
      <c r="H5" s="49" t="s">
        <v>351</v>
      </c>
      <c r="I5" s="56" t="s">
        <v>352</v>
      </c>
      <c r="J5" s="46" t="s">
        <v>353</v>
      </c>
    </row>
    <row r="6" ht="19.5" customHeight="1" spans="1:10">
      <c r="A6" s="56">
        <v>1</v>
      </c>
      <c r="B6" s="56">
        <v>2</v>
      </c>
      <c r="C6" s="56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56">
        <v>10</v>
      </c>
    </row>
    <row r="7" ht="19.5" customHeight="1" spans="1:10">
      <c r="A7" s="19"/>
      <c r="B7" s="20"/>
      <c r="C7" s="20"/>
      <c r="D7" s="20"/>
      <c r="E7" s="20"/>
      <c r="F7" s="20"/>
      <c r="G7" s="20"/>
      <c r="H7" s="20"/>
      <c r="I7" s="20"/>
      <c r="J7" s="20"/>
    </row>
    <row r="8" ht="19.5" customHeight="1" spans="1:10">
      <c r="A8" s="19"/>
      <c r="B8" s="20"/>
      <c r="C8" s="20"/>
      <c r="D8" s="20"/>
      <c r="E8" s="20"/>
      <c r="F8" s="20"/>
      <c r="G8" s="20"/>
      <c r="H8" s="20"/>
      <c r="I8" s="20"/>
      <c r="J8" s="20"/>
    </row>
    <row r="9" ht="21" customHeight="1" spans="1:10">
      <c r="A9" s="57" t="s">
        <v>55</v>
      </c>
      <c r="B9" s="20"/>
      <c r="C9" s="20"/>
      <c r="D9" s="20"/>
      <c r="E9" s="20"/>
      <c r="F9" s="20"/>
      <c r="G9" s="20"/>
      <c r="H9" s="20"/>
      <c r="I9" s="20"/>
      <c r="J9" s="20"/>
    </row>
    <row r="10" customHeight="1" spans="1:7">
      <c r="A10" s="47" t="s">
        <v>354</v>
      </c>
      <c r="B10" s="47"/>
      <c r="C10" s="47"/>
      <c r="D10" s="47"/>
      <c r="E10" s="47"/>
      <c r="F10" s="47"/>
      <c r="G10" s="58"/>
    </row>
  </sheetData>
  <mergeCells count="5">
    <mergeCell ref="A2:J2"/>
    <mergeCell ref="A3:D3"/>
    <mergeCell ref="B4:D4"/>
    <mergeCell ref="E4:J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8"/>
  <sheetViews>
    <sheetView showZeros="0" workbookViewId="0">
      <selection activeCell="E14" sqref="E14"/>
    </sheetView>
  </sheetViews>
  <sheetFormatPr defaultColWidth="10.6555555555556" defaultRowHeight="12" customHeight="1" outlineLevelRow="7"/>
  <cols>
    <col min="1" max="1" width="40" customWidth="1"/>
    <col min="2" max="2" width="41.1555555555556" customWidth="1"/>
    <col min="3" max="4" width="18.9777777777778" customWidth="1"/>
    <col min="5" max="5" width="27.5" customWidth="1"/>
    <col min="6" max="6" width="13.1555555555556" customWidth="1"/>
    <col min="7" max="7" width="21.4777777777778" customWidth="1"/>
    <col min="8" max="9" width="11.6555555555556" customWidth="1"/>
    <col min="10" max="10" width="28.1555555555556" customWidth="1"/>
  </cols>
  <sheetData>
    <row r="1" ht="19.5" customHeight="1" spans="10:10">
      <c r="J1" s="50" t="s">
        <v>355</v>
      </c>
    </row>
    <row r="2" ht="36" customHeight="1" spans="1:10">
      <c r="A2" s="4" t="str">
        <f>"2026"&amp;"年市对下转移支付绩效目标表"</f>
        <v>2026年市对下转移支付绩效目标表</v>
      </c>
      <c r="B2" s="4"/>
      <c r="C2" s="4"/>
      <c r="D2" s="4"/>
      <c r="E2" s="4"/>
      <c r="F2" s="4"/>
      <c r="G2" s="4"/>
      <c r="H2" s="4"/>
      <c r="I2" s="4"/>
      <c r="J2" s="4"/>
    </row>
    <row r="3" ht="17.25" customHeight="1" spans="1:2">
      <c r="A3" s="5" t="str">
        <f>"单位名称："&amp;"龙陵县红十字会"</f>
        <v>单位名称：龙陵县红十字会</v>
      </c>
      <c r="B3" s="48"/>
    </row>
    <row r="4" ht="44.25" customHeight="1" spans="1:10">
      <c r="A4" s="46" t="s">
        <v>267</v>
      </c>
      <c r="B4" s="46" t="s">
        <v>268</v>
      </c>
      <c r="C4" s="46" t="s">
        <v>269</v>
      </c>
      <c r="D4" s="46" t="s">
        <v>270</v>
      </c>
      <c r="E4" s="46" t="s">
        <v>271</v>
      </c>
      <c r="F4" s="49" t="s">
        <v>272</v>
      </c>
      <c r="G4" s="46" t="s">
        <v>273</v>
      </c>
      <c r="H4" s="49" t="s">
        <v>274</v>
      </c>
      <c r="I4" s="49" t="s">
        <v>275</v>
      </c>
      <c r="J4" s="46" t="s">
        <v>276</v>
      </c>
    </row>
    <row r="5" ht="19.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9">
        <v>6</v>
      </c>
      <c r="G5" s="46">
        <v>7</v>
      </c>
      <c r="H5" s="49">
        <v>8</v>
      </c>
      <c r="I5" s="49">
        <v>9</v>
      </c>
      <c r="J5" s="46">
        <v>10</v>
      </c>
    </row>
    <row r="6" ht="40.5" customHeight="1" spans="1:10">
      <c r="A6" s="19"/>
      <c r="B6" s="19"/>
      <c r="C6" s="19"/>
      <c r="D6" s="19"/>
      <c r="E6" s="19"/>
      <c r="F6" s="19"/>
      <c r="G6" s="19"/>
      <c r="H6" s="19"/>
      <c r="I6" s="19"/>
      <c r="J6" s="19"/>
    </row>
    <row r="7" ht="40.5" customHeight="1" spans="1:10">
      <c r="A7" s="19"/>
      <c r="B7" s="19"/>
      <c r="C7" s="19"/>
      <c r="D7" s="19"/>
      <c r="E7" s="19"/>
      <c r="F7" s="22"/>
      <c r="G7" s="19"/>
      <c r="H7" s="22"/>
      <c r="I7" s="22"/>
      <c r="J7" s="19"/>
    </row>
    <row r="8" ht="21" customHeight="1" spans="1:6">
      <c r="A8" s="47" t="s">
        <v>356</v>
      </c>
      <c r="B8" s="47"/>
      <c r="C8" s="47"/>
      <c r="D8" s="47"/>
      <c r="E8" s="38"/>
      <c r="F8" s="38"/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showZeros="0" workbookViewId="0">
      <selection activeCell="H16" sqref="H16"/>
    </sheetView>
  </sheetViews>
  <sheetFormatPr defaultColWidth="10.6555555555556" defaultRowHeight="12" customHeight="1" outlineLevelCol="7"/>
  <cols>
    <col min="1" max="1" width="33.8333333333333" customWidth="1"/>
    <col min="2" max="2" width="21.8333333333333" customWidth="1"/>
    <col min="3" max="3" width="29" customWidth="1"/>
    <col min="4" max="4" width="27.5" customWidth="1"/>
    <col min="5" max="5" width="20.8333333333333" customWidth="1"/>
    <col min="6" max="8" width="24.1555555555556" customWidth="1"/>
  </cols>
  <sheetData>
    <row r="1" ht="14.25" customHeight="1" spans="8:8">
      <c r="H1" s="39" t="s">
        <v>357</v>
      </c>
    </row>
    <row r="2" ht="34.5" customHeight="1" spans="1:8">
      <c r="A2" s="40" t="str">
        <f>"2026"&amp;"年新增资产配置表"</f>
        <v>2026年新增资产配置表</v>
      </c>
      <c r="B2" s="40"/>
      <c r="C2" s="40"/>
      <c r="D2" s="40"/>
      <c r="E2" s="40"/>
      <c r="F2" s="40"/>
      <c r="G2" s="40"/>
      <c r="H2" s="40"/>
    </row>
    <row r="3" ht="19.5" customHeight="1" spans="1:8">
      <c r="A3" s="41" t="str">
        <f>"单位名称："&amp;"龙陵县红十字会"</f>
        <v>单位名称：龙陵县红十字会</v>
      </c>
      <c r="B3" s="41"/>
      <c r="C3" s="41"/>
      <c r="H3" s="42" t="s">
        <v>159</v>
      </c>
    </row>
    <row r="4" ht="18" customHeight="1" spans="1:8">
      <c r="A4" s="9" t="s">
        <v>167</v>
      </c>
      <c r="B4" s="9" t="s">
        <v>358</v>
      </c>
      <c r="C4" s="9" t="s">
        <v>359</v>
      </c>
      <c r="D4" s="9" t="s">
        <v>360</v>
      </c>
      <c r="E4" s="9" t="s">
        <v>361</v>
      </c>
      <c r="F4" s="43" t="s">
        <v>362</v>
      </c>
      <c r="G4" s="44"/>
      <c r="H4" s="45"/>
    </row>
    <row r="5" ht="18" customHeight="1" spans="1:8">
      <c r="A5" s="16"/>
      <c r="B5" s="16"/>
      <c r="C5" s="16"/>
      <c r="D5" s="16"/>
      <c r="E5" s="16"/>
      <c r="F5" s="46" t="s">
        <v>327</v>
      </c>
      <c r="G5" s="46" t="s">
        <v>363</v>
      </c>
      <c r="H5" s="46" t="s">
        <v>364</v>
      </c>
    </row>
    <row r="6" ht="21" customHeight="1" spans="1:8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6">
        <v>7</v>
      </c>
      <c r="H6" s="46">
        <v>8</v>
      </c>
    </row>
    <row r="7" ht="33" customHeight="1" spans="1:8">
      <c r="A7" s="19"/>
      <c r="B7" s="19"/>
      <c r="C7" s="19"/>
      <c r="D7" s="19"/>
      <c r="E7" s="22"/>
      <c r="F7" s="20"/>
      <c r="G7" s="20"/>
      <c r="H7" s="20"/>
    </row>
    <row r="8" ht="24" customHeight="1" spans="1:8">
      <c r="A8" s="24" t="s">
        <v>55</v>
      </c>
      <c r="B8" s="25"/>
      <c r="C8" s="25"/>
      <c r="D8" s="25"/>
      <c r="E8" s="26"/>
      <c r="F8" s="20"/>
      <c r="G8" s="20"/>
      <c r="H8" s="20"/>
    </row>
    <row r="9" ht="14" customHeight="1" spans="1:5">
      <c r="A9" s="47" t="s">
        <v>365</v>
      </c>
      <c r="B9" s="47"/>
      <c r="C9" s="47"/>
      <c r="D9" s="47"/>
      <c r="E9" s="38"/>
    </row>
  </sheetData>
  <mergeCells count="9">
    <mergeCell ref="A2:H2"/>
    <mergeCell ref="A3:C3"/>
    <mergeCell ref="F4:H4"/>
    <mergeCell ref="A8:E8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1"/>
  <sheetViews>
    <sheetView showZeros="0" workbookViewId="0">
      <selection activeCell="K19" sqref="K19"/>
    </sheetView>
  </sheetViews>
  <sheetFormatPr defaultColWidth="10.6555555555556" defaultRowHeight="14.25" customHeight="1"/>
  <cols>
    <col min="1" max="1" width="15.6555555555556" customWidth="1"/>
    <col min="2" max="3" width="27.8333333333333" customWidth="1"/>
    <col min="4" max="4" width="13" customWidth="1"/>
    <col min="5" max="5" width="20.6555555555556" customWidth="1"/>
    <col min="6" max="6" width="11.5" customWidth="1"/>
    <col min="7" max="7" width="20.6555555555556" customWidth="1"/>
    <col min="8" max="11" width="18" customWidth="1"/>
  </cols>
  <sheetData>
    <row r="1" ht="19.5" customHeight="1" spans="4:11">
      <c r="D1" s="1"/>
      <c r="E1" s="1"/>
      <c r="F1" s="1"/>
      <c r="G1" s="1"/>
      <c r="H1" s="2"/>
      <c r="I1" s="2"/>
      <c r="J1" s="2"/>
      <c r="K1" s="3" t="s">
        <v>366</v>
      </c>
    </row>
    <row r="2" ht="42.75" customHeight="1" spans="1:11">
      <c r="A2" s="4" t="str">
        <f>"2026"&amp;"年上级补助项目支出预算表"</f>
        <v>2026年上级补助项目支出预算表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9.5" customHeight="1" spans="1:11">
      <c r="A3" s="5" t="str">
        <f>"单位名称："&amp;"龙陵县红十字会"</f>
        <v>单位名称：龙陵县红十字会</v>
      </c>
      <c r="B3" s="5"/>
      <c r="C3" s="5"/>
      <c r="D3" s="5"/>
      <c r="E3" s="5"/>
      <c r="F3" s="5"/>
      <c r="G3" s="5"/>
      <c r="H3" s="6"/>
      <c r="I3" s="6"/>
      <c r="J3" s="6"/>
      <c r="K3" s="7" t="s">
        <v>159</v>
      </c>
    </row>
    <row r="4" ht="21.75" customHeight="1" spans="1:11">
      <c r="A4" s="8" t="s">
        <v>247</v>
      </c>
      <c r="B4" s="8" t="s">
        <v>169</v>
      </c>
      <c r="C4" s="8" t="s">
        <v>248</v>
      </c>
      <c r="D4" s="9" t="s">
        <v>170</v>
      </c>
      <c r="E4" s="9" t="s">
        <v>171</v>
      </c>
      <c r="F4" s="9" t="s">
        <v>249</v>
      </c>
      <c r="G4" s="9" t="s">
        <v>250</v>
      </c>
      <c r="H4" s="27" t="s">
        <v>55</v>
      </c>
      <c r="I4" s="10" t="s">
        <v>367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58</v>
      </c>
      <c r="J5" s="9" t="s">
        <v>59</v>
      </c>
      <c r="K5" s="9" t="s">
        <v>60</v>
      </c>
    </row>
    <row r="6" ht="40.5" customHeight="1" spans="1:11">
      <c r="A6" s="15"/>
      <c r="B6" s="15"/>
      <c r="C6" s="15"/>
      <c r="D6" s="16"/>
      <c r="E6" s="16"/>
      <c r="F6" s="16"/>
      <c r="G6" s="16"/>
      <c r="H6" s="29"/>
      <c r="I6" s="16" t="s">
        <v>57</v>
      </c>
      <c r="J6" s="16"/>
      <c r="K6" s="16"/>
    </row>
    <row r="7" ht="15" customHeight="1" spans="1:11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8">
        <v>10</v>
      </c>
      <c r="K7" s="18">
        <v>11</v>
      </c>
    </row>
    <row r="8" ht="18.75" customHeight="1" spans="1:11">
      <c r="A8" s="30"/>
      <c r="B8" s="31"/>
      <c r="C8" s="30"/>
      <c r="D8" s="30"/>
      <c r="E8" s="30"/>
      <c r="F8" s="30"/>
      <c r="G8" s="30"/>
      <c r="H8" s="32"/>
      <c r="I8" s="32"/>
      <c r="J8" s="32"/>
      <c r="K8" s="32"/>
    </row>
    <row r="9" ht="18.75" customHeight="1" spans="1:11">
      <c r="A9" s="31"/>
      <c r="B9" s="31"/>
      <c r="C9" s="31"/>
      <c r="D9" s="31"/>
      <c r="E9" s="31"/>
      <c r="F9" s="31"/>
      <c r="G9" s="31"/>
      <c r="H9" s="33"/>
      <c r="I9" s="33"/>
      <c r="J9" s="33"/>
      <c r="K9" s="33"/>
    </row>
    <row r="10" ht="18.75" customHeight="1" spans="1:11">
      <c r="A10" s="34" t="s">
        <v>109</v>
      </c>
      <c r="B10" s="35"/>
      <c r="C10" s="35"/>
      <c r="D10" s="35"/>
      <c r="E10" s="35"/>
      <c r="F10" s="35"/>
      <c r="G10" s="36"/>
      <c r="H10" s="33"/>
      <c r="I10" s="33"/>
      <c r="J10" s="33"/>
      <c r="K10" s="33"/>
    </row>
    <row r="11" customHeight="1" spans="1:8">
      <c r="A11" s="37" t="s">
        <v>368</v>
      </c>
      <c r="B11" s="37"/>
      <c r="C11" s="37"/>
      <c r="D11" s="37"/>
      <c r="E11" s="37"/>
      <c r="F11" s="37"/>
      <c r="G11" s="37"/>
      <c r="H11" s="38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1"/>
  <sheetViews>
    <sheetView showZeros="0" workbookViewId="0">
      <selection activeCell="C13" sqref="C13"/>
    </sheetView>
  </sheetViews>
  <sheetFormatPr defaultColWidth="10.6555555555556" defaultRowHeight="14.25" customHeight="1" outlineLevelCol="6"/>
  <cols>
    <col min="1" max="1" width="41.1555555555556" customWidth="1"/>
    <col min="2" max="2" width="23.3222222222222" customWidth="1"/>
    <col min="3" max="3" width="32.6555555555556" customWidth="1"/>
    <col min="4" max="4" width="16.3222222222222" customWidth="1"/>
    <col min="5" max="7" width="27.8333333333333" customWidth="1"/>
  </cols>
  <sheetData>
    <row r="1" ht="18.75" customHeight="1" spans="4:7">
      <c r="D1" s="1"/>
      <c r="E1" s="2"/>
      <c r="F1" s="2"/>
      <c r="G1" s="3" t="s">
        <v>369</v>
      </c>
    </row>
    <row r="2" ht="36.75" customHeight="1" spans="1:7">
      <c r="A2" s="4" t="str">
        <f>"2026"&amp;"年部门项目中期规划预算表"</f>
        <v>2026年部门项目中期规划预算表</v>
      </c>
      <c r="B2" s="4"/>
      <c r="C2" s="4"/>
      <c r="D2" s="4"/>
      <c r="E2" s="4"/>
      <c r="F2" s="4"/>
      <c r="G2" s="4"/>
    </row>
    <row r="3" ht="22.5" customHeight="1" spans="1:7">
      <c r="A3" s="5" t="str">
        <f>"单位名称："&amp;"龙陵县红十字会"</f>
        <v>单位名称：龙陵县红十字会</v>
      </c>
      <c r="B3" s="5"/>
      <c r="C3" s="5"/>
      <c r="D3" s="5"/>
      <c r="E3" s="6"/>
      <c r="F3" s="6"/>
      <c r="G3" s="7" t="s">
        <v>159</v>
      </c>
    </row>
    <row r="4" ht="21.75" customHeight="1" spans="1:7">
      <c r="A4" s="8" t="s">
        <v>248</v>
      </c>
      <c r="B4" s="8" t="s">
        <v>247</v>
      </c>
      <c r="C4" s="8" t="s">
        <v>169</v>
      </c>
      <c r="D4" s="9" t="s">
        <v>370</v>
      </c>
      <c r="E4" s="10" t="s">
        <v>58</v>
      </c>
      <c r="F4" s="11"/>
      <c r="G4" s="12"/>
    </row>
    <row r="5" ht="21.75" customHeight="1" spans="1:7">
      <c r="A5" s="13"/>
      <c r="B5" s="13"/>
      <c r="C5" s="13"/>
      <c r="D5" s="14"/>
      <c r="E5" s="8" t="str">
        <f>"2026"&amp;"年"</f>
        <v>2026年</v>
      </c>
      <c r="F5" s="9" t="str">
        <f>"2026"+1&amp;"年"</f>
        <v>2027年</v>
      </c>
      <c r="G5" s="9" t="str">
        <f>"2026"+2&amp;"年"</f>
        <v>2028年</v>
      </c>
    </row>
    <row r="6" ht="40.5" customHeight="1" spans="1:7">
      <c r="A6" s="15"/>
      <c r="B6" s="15"/>
      <c r="C6" s="15"/>
      <c r="D6" s="16"/>
      <c r="E6" s="15"/>
      <c r="F6" s="16"/>
      <c r="G6" s="16"/>
    </row>
    <row r="7" ht="19.5" customHeight="1" spans="1:7">
      <c r="A7" s="17">
        <v>1</v>
      </c>
      <c r="B7" s="17">
        <v>2</v>
      </c>
      <c r="C7" s="17">
        <v>3</v>
      </c>
      <c r="D7" s="17">
        <v>4</v>
      </c>
      <c r="E7" s="17">
        <v>8</v>
      </c>
      <c r="F7" s="17">
        <v>9</v>
      </c>
      <c r="G7" s="18">
        <v>10</v>
      </c>
    </row>
    <row r="8" ht="17.25" customHeight="1" spans="1:7">
      <c r="A8" s="19" t="s">
        <v>70</v>
      </c>
      <c r="B8" s="19"/>
      <c r="C8" s="19"/>
      <c r="D8" s="19"/>
      <c r="E8" s="20">
        <v>100000</v>
      </c>
      <c r="F8" s="20"/>
      <c r="G8" s="20"/>
    </row>
    <row r="9" ht="18.75" customHeight="1" spans="1:7">
      <c r="A9" s="21" t="s">
        <v>70</v>
      </c>
      <c r="B9" s="19"/>
      <c r="C9" s="19"/>
      <c r="D9" s="22"/>
      <c r="E9" s="20">
        <v>100000</v>
      </c>
      <c r="F9" s="20"/>
      <c r="G9" s="20"/>
    </row>
    <row r="10" ht="18.75" customHeight="1" spans="1:7">
      <c r="A10" s="19"/>
      <c r="B10" s="19" t="s">
        <v>254</v>
      </c>
      <c r="C10" s="19" t="s">
        <v>253</v>
      </c>
      <c r="D10" s="22" t="s">
        <v>371</v>
      </c>
      <c r="E10" s="23">
        <v>100000</v>
      </c>
      <c r="F10" s="23"/>
      <c r="G10" s="23"/>
    </row>
    <row r="11" ht="18.75" customHeight="1" spans="1:7">
      <c r="A11" s="24" t="s">
        <v>55</v>
      </c>
      <c r="B11" s="25" t="s">
        <v>253</v>
      </c>
      <c r="C11" s="25"/>
      <c r="D11" s="26"/>
      <c r="E11" s="23">
        <v>100000</v>
      </c>
      <c r="F11" s="23"/>
      <c r="G11" s="23"/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9"/>
  <sheetViews>
    <sheetView showZeros="0" workbookViewId="0">
      <selection activeCell="H21" sqref="H21"/>
    </sheetView>
  </sheetViews>
  <sheetFormatPr defaultColWidth="10.6555555555556" defaultRowHeight="14.25" customHeight="1"/>
  <cols>
    <col min="1" max="1" width="20.5111111111111" customWidth="1"/>
    <col min="2" max="2" width="34.1666666666667" customWidth="1"/>
    <col min="3" max="19" width="20.6666666666667" customWidth="1"/>
  </cols>
  <sheetData>
    <row r="1" ht="19.5" customHeight="1" spans="10:19">
      <c r="J1" s="107"/>
      <c r="O1" s="61"/>
      <c r="P1" s="61"/>
      <c r="Q1" s="61"/>
      <c r="R1" s="61"/>
      <c r="S1" s="3" t="s">
        <v>52</v>
      </c>
    </row>
    <row r="2" ht="57.75" customHeight="1" spans="1:19">
      <c r="A2" s="114" t="str">
        <f>"2026"&amp;"年部门收入预算表"</f>
        <v>2026年部门收入预算表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ht="24" customHeight="1" spans="1:19">
      <c r="A3" s="146" t="str">
        <f>"单位名称："&amp;"龙陵县红十字会"</f>
        <v>单位名称：龙陵县红十字会</v>
      </c>
      <c r="B3" s="146"/>
      <c r="C3" s="146"/>
      <c r="D3" s="146"/>
      <c r="E3" s="6"/>
      <c r="F3" s="6"/>
      <c r="G3" s="6"/>
      <c r="H3" s="6"/>
      <c r="I3" s="6"/>
      <c r="J3" s="115"/>
      <c r="K3" s="6"/>
      <c r="L3" s="6"/>
      <c r="M3" s="6"/>
      <c r="N3" s="6"/>
      <c r="O3" s="115"/>
      <c r="P3" s="115"/>
      <c r="Q3" s="115"/>
      <c r="R3" s="115"/>
      <c r="S3" s="156" t="s">
        <v>1</v>
      </c>
    </row>
    <row r="4" ht="18.75" customHeight="1" spans="1:19">
      <c r="A4" s="147" t="s">
        <v>53</v>
      </c>
      <c r="B4" s="148" t="s">
        <v>54</v>
      </c>
      <c r="C4" s="148" t="s">
        <v>55</v>
      </c>
      <c r="D4" s="35" t="s">
        <v>56</v>
      </c>
      <c r="E4" s="35"/>
      <c r="F4" s="35"/>
      <c r="G4" s="35"/>
      <c r="H4" s="35"/>
      <c r="I4" s="35"/>
      <c r="J4" s="35"/>
      <c r="K4" s="35"/>
      <c r="L4" s="35"/>
      <c r="M4" s="35"/>
      <c r="N4" s="36"/>
      <c r="O4" s="35" t="s">
        <v>46</v>
      </c>
      <c r="P4" s="35"/>
      <c r="Q4" s="35"/>
      <c r="R4" s="35"/>
      <c r="S4" s="36"/>
    </row>
    <row r="5" ht="19.5" customHeight="1" spans="1:19">
      <c r="A5" s="149"/>
      <c r="B5" s="150"/>
      <c r="C5" s="150"/>
      <c r="D5" s="150" t="s">
        <v>57</v>
      </c>
      <c r="E5" s="150" t="s">
        <v>58</v>
      </c>
      <c r="F5" s="150" t="s">
        <v>59</v>
      </c>
      <c r="G5" s="150" t="s">
        <v>60</v>
      </c>
      <c r="H5" s="150" t="s">
        <v>61</v>
      </c>
      <c r="I5" s="153" t="s">
        <v>62</v>
      </c>
      <c r="J5" s="153"/>
      <c r="K5" s="153"/>
      <c r="L5" s="153"/>
      <c r="M5" s="153"/>
      <c r="N5" s="154"/>
      <c r="O5" s="150" t="s">
        <v>57</v>
      </c>
      <c r="P5" s="150" t="s">
        <v>58</v>
      </c>
      <c r="Q5" s="150" t="s">
        <v>59</v>
      </c>
      <c r="R5" s="150" t="s">
        <v>60</v>
      </c>
      <c r="S5" s="150" t="s">
        <v>63</v>
      </c>
    </row>
    <row r="6" ht="33.75" customHeight="1" spans="1:19">
      <c r="A6" s="151"/>
      <c r="B6" s="152"/>
      <c r="C6" s="152"/>
      <c r="D6" s="152"/>
      <c r="E6" s="152"/>
      <c r="F6" s="152"/>
      <c r="G6" s="152"/>
      <c r="H6" s="152"/>
      <c r="I6" s="155" t="s">
        <v>57</v>
      </c>
      <c r="J6" s="155" t="s">
        <v>64</v>
      </c>
      <c r="K6" s="155" t="s">
        <v>65</v>
      </c>
      <c r="L6" s="155" t="s">
        <v>66</v>
      </c>
      <c r="M6" s="155" t="s">
        <v>67</v>
      </c>
      <c r="N6" s="155" t="s">
        <v>68</v>
      </c>
      <c r="O6" s="152"/>
      <c r="P6" s="152"/>
      <c r="Q6" s="152"/>
      <c r="R6" s="152"/>
      <c r="S6" s="152"/>
    </row>
    <row r="7" ht="16.5" customHeight="1" spans="1:1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</row>
    <row r="8" ht="18" customHeight="1" spans="1:19">
      <c r="A8" s="19" t="s">
        <v>69</v>
      </c>
      <c r="B8" s="19" t="s">
        <v>70</v>
      </c>
      <c r="C8" s="20">
        <v>1252711.97</v>
      </c>
      <c r="D8" s="20">
        <v>1252711.97</v>
      </c>
      <c r="E8" s="20">
        <v>1252711.97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8" customHeight="1" spans="1:19">
      <c r="A9" s="22" t="s">
        <v>55</v>
      </c>
      <c r="B9" s="22"/>
      <c r="C9" s="20">
        <v>1252711.97</v>
      </c>
      <c r="D9" s="20">
        <v>1252711.97</v>
      </c>
      <c r="E9" s="20">
        <v>1252711.97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20"/>
  <sheetViews>
    <sheetView showZeros="0" workbookViewId="0">
      <selection activeCell="A1" sqref="A1"/>
    </sheetView>
  </sheetViews>
  <sheetFormatPr defaultColWidth="10.6555555555556" defaultRowHeight="14.25" customHeight="1"/>
  <cols>
    <col min="1" max="1" width="16.1555555555556" customWidth="1"/>
    <col min="2" max="2" width="40.3222222222222" customWidth="1"/>
    <col min="3" max="6" width="22.3333333333333" customWidth="1"/>
    <col min="7" max="8" width="22.1555555555556" customWidth="1"/>
    <col min="9" max="9" width="22" customWidth="1"/>
    <col min="10" max="11" width="22.1555555555556" customWidth="1"/>
    <col min="12" max="14" width="22" customWidth="1"/>
    <col min="15" max="15" width="22.1555555555556" customWidth="1"/>
  </cols>
  <sheetData>
    <row r="1" ht="19.5" customHeight="1" spans="4:15">
      <c r="D1" s="107"/>
      <c r="H1" s="107"/>
      <c r="J1" s="107"/>
      <c r="O1" s="51" t="s">
        <v>71</v>
      </c>
    </row>
    <row r="2" ht="42" customHeight="1" spans="1:15">
      <c r="A2" s="4" t="str">
        <f>"2026"&amp;"年部门支出预算表"</f>
        <v>2026年部门支出预算表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4" customHeight="1" spans="1:15">
      <c r="A3" s="144" t="str">
        <f>"单位名称："&amp;"龙陵县红十字会"</f>
        <v>单位名称：龙陵县红十字会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"/>
      <c r="N3" s="2"/>
      <c r="O3" s="90" t="s">
        <v>1</v>
      </c>
    </row>
    <row r="4" ht="19.5" customHeight="1" spans="1:15">
      <c r="A4" s="8" t="s">
        <v>72</v>
      </c>
      <c r="B4" s="8" t="s">
        <v>73</v>
      </c>
      <c r="C4" s="8" t="s">
        <v>55</v>
      </c>
      <c r="D4" s="10" t="s">
        <v>58</v>
      </c>
      <c r="E4" s="11" t="s">
        <v>74</v>
      </c>
      <c r="F4" s="12" t="s">
        <v>75</v>
      </c>
      <c r="G4" s="8" t="s">
        <v>59</v>
      </c>
      <c r="H4" s="8" t="s">
        <v>60</v>
      </c>
      <c r="I4" s="8" t="s">
        <v>76</v>
      </c>
      <c r="J4" s="10" t="s">
        <v>77</v>
      </c>
      <c r="K4" s="11"/>
      <c r="L4" s="11"/>
      <c r="M4" s="11"/>
      <c r="N4" s="11"/>
      <c r="O4" s="12"/>
    </row>
    <row r="5" ht="33.75" customHeight="1" spans="1:15">
      <c r="A5" s="15"/>
      <c r="B5" s="15"/>
      <c r="C5" s="15"/>
      <c r="D5" s="56" t="s">
        <v>57</v>
      </c>
      <c r="E5" s="80" t="s">
        <v>74</v>
      </c>
      <c r="F5" s="80" t="s">
        <v>75</v>
      </c>
      <c r="G5" s="15"/>
      <c r="H5" s="15"/>
      <c r="I5" s="15"/>
      <c r="J5" s="56" t="s">
        <v>57</v>
      </c>
      <c r="K5" s="46" t="s">
        <v>78</v>
      </c>
      <c r="L5" s="46" t="s">
        <v>79</v>
      </c>
      <c r="M5" s="46" t="s">
        <v>80</v>
      </c>
      <c r="N5" s="46" t="s">
        <v>81</v>
      </c>
      <c r="O5" s="46" t="s">
        <v>82</v>
      </c>
    </row>
    <row r="6" ht="19.5" customHeight="1" spans="1:15">
      <c r="A6" s="145">
        <v>1</v>
      </c>
      <c r="B6" s="145">
        <v>2</v>
      </c>
      <c r="C6" s="56">
        <v>3</v>
      </c>
      <c r="D6" s="56">
        <v>4</v>
      </c>
      <c r="E6" s="56">
        <v>5</v>
      </c>
      <c r="F6" s="56">
        <v>6</v>
      </c>
      <c r="G6" s="56">
        <v>7</v>
      </c>
      <c r="H6" s="56">
        <v>8</v>
      </c>
      <c r="I6" s="56">
        <v>9</v>
      </c>
      <c r="J6" s="56">
        <v>10</v>
      </c>
      <c r="K6" s="56">
        <v>11</v>
      </c>
      <c r="L6" s="56">
        <v>12</v>
      </c>
      <c r="M6" s="56">
        <v>13</v>
      </c>
      <c r="N6" s="56">
        <v>14</v>
      </c>
      <c r="O6" s="56">
        <v>15</v>
      </c>
    </row>
    <row r="7" ht="21.75" customHeight="1" spans="1:15">
      <c r="A7" s="19" t="s">
        <v>83</v>
      </c>
      <c r="B7" s="19" t="s">
        <v>84</v>
      </c>
      <c r="C7" s="20">
        <v>1167999.76</v>
      </c>
      <c r="D7" s="20">
        <v>1167999.76</v>
      </c>
      <c r="E7" s="20">
        <v>1067999.76</v>
      </c>
      <c r="F7" s="20">
        <v>100000</v>
      </c>
      <c r="G7" s="20"/>
      <c r="H7" s="20"/>
      <c r="I7" s="20"/>
      <c r="J7" s="20"/>
      <c r="K7" s="20"/>
      <c r="L7" s="20"/>
      <c r="M7" s="20"/>
      <c r="N7" s="20"/>
      <c r="O7" s="20"/>
    </row>
    <row r="8" ht="21.75" customHeight="1" spans="1:15">
      <c r="A8" s="21" t="s">
        <v>85</v>
      </c>
      <c r="B8" s="21" t="s">
        <v>86</v>
      </c>
      <c r="C8" s="20">
        <v>117703.68</v>
      </c>
      <c r="D8" s="20">
        <v>117703.68</v>
      </c>
      <c r="E8" s="20">
        <v>117703.68</v>
      </c>
      <c r="F8" s="20"/>
      <c r="G8" s="20"/>
      <c r="H8" s="20"/>
      <c r="I8" s="20"/>
      <c r="J8" s="20"/>
      <c r="K8" s="20"/>
      <c r="L8" s="20"/>
      <c r="M8" s="20"/>
      <c r="N8" s="20"/>
      <c r="O8" s="20"/>
    </row>
    <row r="9" ht="21.75" customHeight="1" spans="1:15">
      <c r="A9" s="86" t="s">
        <v>87</v>
      </c>
      <c r="B9" s="86" t="s">
        <v>88</v>
      </c>
      <c r="C9" s="20">
        <v>117703.68</v>
      </c>
      <c r="D9" s="20">
        <v>117703.68</v>
      </c>
      <c r="E9" s="20">
        <v>117703.68</v>
      </c>
      <c r="F9" s="20"/>
      <c r="G9" s="20"/>
      <c r="H9" s="20"/>
      <c r="I9" s="20"/>
      <c r="J9" s="20"/>
      <c r="K9" s="20"/>
      <c r="L9" s="20"/>
      <c r="M9" s="20"/>
      <c r="N9" s="20"/>
      <c r="O9" s="20"/>
    </row>
    <row r="10" ht="21.75" customHeight="1" spans="1:15">
      <c r="A10" s="21" t="s">
        <v>89</v>
      </c>
      <c r="B10" s="21" t="s">
        <v>90</v>
      </c>
      <c r="C10" s="20">
        <v>1050296.08</v>
      </c>
      <c r="D10" s="20">
        <v>1050296.08</v>
      </c>
      <c r="E10" s="20">
        <v>950296.08</v>
      </c>
      <c r="F10" s="20">
        <v>100000</v>
      </c>
      <c r="G10" s="20"/>
      <c r="H10" s="20"/>
      <c r="I10" s="20"/>
      <c r="J10" s="20"/>
      <c r="K10" s="20"/>
      <c r="L10" s="20"/>
      <c r="M10" s="20"/>
      <c r="N10" s="20"/>
      <c r="O10" s="20"/>
    </row>
    <row r="11" ht="21.75" customHeight="1" spans="1:15">
      <c r="A11" s="86" t="s">
        <v>91</v>
      </c>
      <c r="B11" s="86" t="s">
        <v>92</v>
      </c>
      <c r="C11" s="20">
        <v>732785.76</v>
      </c>
      <c r="D11" s="20">
        <v>732785.76</v>
      </c>
      <c r="E11" s="20">
        <v>732785.76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ht="21.75" customHeight="1" spans="1:15">
      <c r="A12" s="86" t="s">
        <v>93</v>
      </c>
      <c r="B12" s="86" t="s">
        <v>94</v>
      </c>
      <c r="C12" s="20">
        <v>217510.32</v>
      </c>
      <c r="D12" s="20">
        <v>217510.32</v>
      </c>
      <c r="E12" s="20">
        <v>217510.32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ht="21.75" customHeight="1" spans="1:15">
      <c r="A13" s="86" t="s">
        <v>95</v>
      </c>
      <c r="B13" s="86" t="s">
        <v>96</v>
      </c>
      <c r="C13" s="20">
        <v>100000</v>
      </c>
      <c r="D13" s="20">
        <v>100000</v>
      </c>
      <c r="E13" s="20"/>
      <c r="F13" s="20">
        <v>100000</v>
      </c>
      <c r="G13" s="20"/>
      <c r="H13" s="20"/>
      <c r="I13" s="20"/>
      <c r="J13" s="20"/>
      <c r="K13" s="20"/>
      <c r="L13" s="20"/>
      <c r="M13" s="20"/>
      <c r="N13" s="20"/>
      <c r="O13" s="20"/>
    </row>
    <row r="14" ht="21.75" customHeight="1" spans="1:15">
      <c r="A14" s="19" t="s">
        <v>97</v>
      </c>
      <c r="B14" s="19" t="s">
        <v>98</v>
      </c>
      <c r="C14" s="20">
        <v>84712.21</v>
      </c>
      <c r="D14" s="20">
        <v>84712.21</v>
      </c>
      <c r="E14" s="20">
        <v>84712.21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ht="21.75" customHeight="1" spans="1:15">
      <c r="A15" s="21" t="s">
        <v>99</v>
      </c>
      <c r="B15" s="21" t="s">
        <v>100</v>
      </c>
      <c r="C15" s="20">
        <v>84712.21</v>
      </c>
      <c r="D15" s="20">
        <v>84712.21</v>
      </c>
      <c r="E15" s="20">
        <v>84712.21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ht="21.75" customHeight="1" spans="1:15">
      <c r="A16" s="86" t="s">
        <v>101</v>
      </c>
      <c r="B16" s="86" t="s">
        <v>102</v>
      </c>
      <c r="C16" s="20">
        <v>42620.26</v>
      </c>
      <c r="D16" s="20">
        <v>42620.26</v>
      </c>
      <c r="E16" s="20">
        <v>42620.26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ht="21.75" customHeight="1" spans="1:15">
      <c r="A17" s="86" t="s">
        <v>103</v>
      </c>
      <c r="B17" s="86" t="s">
        <v>104</v>
      </c>
      <c r="C17" s="20">
        <v>13498.92</v>
      </c>
      <c r="D17" s="20">
        <v>13498.92</v>
      </c>
      <c r="E17" s="20">
        <v>13498.92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ht="21.75" customHeight="1" spans="1:15">
      <c r="A18" s="86" t="s">
        <v>105</v>
      </c>
      <c r="B18" s="86" t="s">
        <v>106</v>
      </c>
      <c r="C18" s="20">
        <v>25801.92</v>
      </c>
      <c r="D18" s="20">
        <v>25801.92</v>
      </c>
      <c r="E18" s="20">
        <v>25801.92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ht="21.75" customHeight="1" spans="1:15">
      <c r="A19" s="86" t="s">
        <v>107</v>
      </c>
      <c r="B19" s="86" t="s">
        <v>108</v>
      </c>
      <c r="C19" s="20">
        <v>2791.11</v>
      </c>
      <c r="D19" s="20">
        <v>2791.11</v>
      </c>
      <c r="E19" s="20">
        <v>2791.11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ht="21.75" customHeight="1" spans="1:15">
      <c r="A20" s="22" t="s">
        <v>109</v>
      </c>
      <c r="B20" s="22" t="s">
        <v>109</v>
      </c>
      <c r="C20" s="20">
        <v>1252711.97</v>
      </c>
      <c r="D20" s="20">
        <v>1252711.97</v>
      </c>
      <c r="E20" s="20">
        <v>1152711.97</v>
      </c>
      <c r="F20" s="20">
        <v>100000</v>
      </c>
      <c r="G20" s="20"/>
      <c r="H20" s="20"/>
      <c r="I20" s="20"/>
      <c r="J20" s="20"/>
      <c r="K20" s="20"/>
      <c r="L20" s="20"/>
      <c r="M20" s="20"/>
      <c r="N20" s="20"/>
      <c r="O20" s="20"/>
    </row>
  </sheetData>
  <mergeCells count="11">
    <mergeCell ref="A2:O2"/>
    <mergeCell ref="A3:L3"/>
    <mergeCell ref="D4:F4"/>
    <mergeCell ref="J4:O4"/>
    <mergeCell ref="A20:B20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7"/>
  <sheetViews>
    <sheetView showZeros="0" workbookViewId="0">
      <selection activeCell="A1" sqref="A1"/>
    </sheetView>
  </sheetViews>
  <sheetFormatPr defaultColWidth="10.6555555555556" defaultRowHeight="14.25" customHeight="1" outlineLevelCol="3"/>
  <cols>
    <col min="1" max="1" width="45.8333333333333" customWidth="1"/>
    <col min="2" max="2" width="36" customWidth="1"/>
    <col min="3" max="3" width="41.8333333333333" customWidth="1"/>
    <col min="4" max="4" width="34.8333333333333" customWidth="1"/>
  </cols>
  <sheetData>
    <row r="1" ht="19.5" customHeight="1" spans="4:4">
      <c r="D1" s="39" t="s">
        <v>110</v>
      </c>
    </row>
    <row r="2" ht="36" customHeight="1" spans="1:4">
      <c r="A2" s="4" t="str">
        <f>"2026"&amp;"年财政拨款收支预算总表"</f>
        <v>2026年财政拨款收支预算总表</v>
      </c>
      <c r="B2" s="4"/>
      <c r="C2" s="4"/>
      <c r="D2" s="4"/>
    </row>
    <row r="3" ht="24" customHeight="1" spans="1:4">
      <c r="A3" s="127" t="str">
        <f>"单位名称："&amp;"龙陵县红十字会"</f>
        <v>单位名称：龙陵县红十字会</v>
      </c>
      <c r="B3" s="127"/>
      <c r="C3" s="134"/>
      <c r="D3" s="90" t="s">
        <v>1</v>
      </c>
    </row>
    <row r="4" ht="19.5" customHeight="1" spans="1:4">
      <c r="A4" s="10" t="s">
        <v>2</v>
      </c>
      <c r="B4" s="12"/>
      <c r="C4" s="10" t="s">
        <v>3</v>
      </c>
      <c r="D4" s="12"/>
    </row>
    <row r="5" ht="21.75" customHeight="1" spans="1:4">
      <c r="A5" s="27" t="s">
        <v>4</v>
      </c>
      <c r="B5" s="92" t="str">
        <f t="shared" ref="B5:D5" si="0">"2026"&amp;"年预算数"</f>
        <v>2026年预算数</v>
      </c>
      <c r="C5" s="27" t="s">
        <v>111</v>
      </c>
      <c r="D5" s="92" t="str">
        <f t="shared" si="0"/>
        <v>2026年预算数</v>
      </c>
    </row>
    <row r="6" ht="17.25" customHeight="1" spans="1:4">
      <c r="A6" s="29"/>
      <c r="B6" s="95"/>
      <c r="C6" s="29"/>
      <c r="D6" s="95"/>
    </row>
    <row r="7" ht="17.25" customHeight="1" spans="1:4">
      <c r="A7" s="135" t="s">
        <v>112</v>
      </c>
      <c r="B7" s="20">
        <v>1252711.97</v>
      </c>
      <c r="C7" s="136" t="s">
        <v>113</v>
      </c>
      <c r="D7" s="20">
        <v>1252711.97</v>
      </c>
    </row>
    <row r="8" ht="17.25" customHeight="1" spans="1:4">
      <c r="A8" s="137" t="s">
        <v>114</v>
      </c>
      <c r="B8" s="20">
        <v>1252711.97</v>
      </c>
      <c r="C8" s="136" t="s">
        <v>115</v>
      </c>
      <c r="D8" s="20"/>
    </row>
    <row r="9" ht="17.25" customHeight="1" spans="1:4">
      <c r="A9" s="137" t="s">
        <v>116</v>
      </c>
      <c r="B9" s="20"/>
      <c r="C9" s="136" t="s">
        <v>117</v>
      </c>
      <c r="D9" s="20"/>
    </row>
    <row r="10" ht="17.25" customHeight="1" spans="1:4">
      <c r="A10" s="137" t="s">
        <v>118</v>
      </c>
      <c r="B10" s="20"/>
      <c r="C10" s="136" t="s">
        <v>119</v>
      </c>
      <c r="D10" s="20"/>
    </row>
    <row r="11" ht="17.25" customHeight="1" spans="1:4">
      <c r="A11" s="137" t="s">
        <v>120</v>
      </c>
      <c r="B11" s="20"/>
      <c r="C11" s="136" t="s">
        <v>121</v>
      </c>
      <c r="D11" s="20"/>
    </row>
    <row r="12" ht="17.25" customHeight="1" spans="1:4">
      <c r="A12" s="137" t="s">
        <v>114</v>
      </c>
      <c r="B12" s="20"/>
      <c r="C12" s="136" t="s">
        <v>122</v>
      </c>
      <c r="D12" s="20"/>
    </row>
    <row r="13" ht="17.25" customHeight="1" spans="1:4">
      <c r="A13" s="137" t="s">
        <v>116</v>
      </c>
      <c r="B13" s="20"/>
      <c r="C13" s="136" t="s">
        <v>123</v>
      </c>
      <c r="D13" s="20"/>
    </row>
    <row r="14" ht="17.25" customHeight="1" spans="1:4">
      <c r="A14" s="137" t="s">
        <v>118</v>
      </c>
      <c r="B14" s="20"/>
      <c r="C14" s="136" t="s">
        <v>124</v>
      </c>
      <c r="D14" s="20"/>
    </row>
    <row r="15" ht="17.25" customHeight="1" spans="1:4">
      <c r="A15" s="137"/>
      <c r="B15" s="137"/>
      <c r="C15" s="136" t="s">
        <v>125</v>
      </c>
      <c r="D15" s="20">
        <v>1167999.76</v>
      </c>
    </row>
    <row r="16" ht="17.25" customHeight="1" spans="1:4">
      <c r="A16" s="137"/>
      <c r="B16" s="135"/>
      <c r="C16" s="136" t="s">
        <v>126</v>
      </c>
      <c r="D16" s="20">
        <v>84712.21</v>
      </c>
    </row>
    <row r="17" ht="17.25" customHeight="1" spans="1:4">
      <c r="A17" s="138"/>
      <c r="B17" s="139"/>
      <c r="C17" s="136" t="s">
        <v>127</v>
      </c>
      <c r="D17" s="20"/>
    </row>
    <row r="18" ht="17.25" customHeight="1" spans="1:4">
      <c r="A18" s="138"/>
      <c r="B18" s="139"/>
      <c r="C18" s="136" t="s">
        <v>128</v>
      </c>
      <c r="D18" s="20"/>
    </row>
    <row r="19" ht="17.25" customHeight="1" spans="1:4">
      <c r="A19" s="140"/>
      <c r="B19" s="140"/>
      <c r="C19" s="136" t="s">
        <v>129</v>
      </c>
      <c r="D19" s="20"/>
    </row>
    <row r="20" ht="17.25" customHeight="1" spans="1:4">
      <c r="A20" s="140"/>
      <c r="B20" s="140"/>
      <c r="C20" s="136" t="s">
        <v>130</v>
      </c>
      <c r="D20" s="20"/>
    </row>
    <row r="21" ht="17.25" customHeight="1" spans="1:4">
      <c r="A21" s="140"/>
      <c r="B21" s="140"/>
      <c r="C21" s="136" t="s">
        <v>131</v>
      </c>
      <c r="D21" s="20"/>
    </row>
    <row r="22" ht="17.25" customHeight="1" spans="1:4">
      <c r="A22" s="140"/>
      <c r="B22" s="140"/>
      <c r="C22" s="136" t="s">
        <v>132</v>
      </c>
      <c r="D22" s="20"/>
    </row>
    <row r="23" ht="17.25" customHeight="1" spans="1:4">
      <c r="A23" s="140"/>
      <c r="B23" s="140"/>
      <c r="C23" s="136" t="s">
        <v>133</v>
      </c>
      <c r="D23" s="20"/>
    </row>
    <row r="24" ht="17.25" customHeight="1" spans="1:4">
      <c r="A24" s="140"/>
      <c r="B24" s="140"/>
      <c r="C24" s="136" t="s">
        <v>134</v>
      </c>
      <c r="D24" s="20"/>
    </row>
    <row r="25" ht="17.25" customHeight="1" spans="1:4">
      <c r="A25" s="140"/>
      <c r="B25" s="140"/>
      <c r="C25" s="136" t="s">
        <v>135</v>
      </c>
      <c r="D25" s="20"/>
    </row>
    <row r="26" ht="17.25" customHeight="1" spans="1:4">
      <c r="A26" s="140"/>
      <c r="B26" s="140"/>
      <c r="C26" s="136" t="s">
        <v>136</v>
      </c>
      <c r="D26" s="20"/>
    </row>
    <row r="27" ht="17.25" customHeight="1" spans="1:4">
      <c r="A27" s="140"/>
      <c r="B27" s="140"/>
      <c r="C27" s="136" t="s">
        <v>137</v>
      </c>
      <c r="D27" s="20"/>
    </row>
    <row r="28" ht="17.25" customHeight="1" spans="1:4">
      <c r="A28" s="140"/>
      <c r="B28" s="140"/>
      <c r="C28" s="136" t="s">
        <v>138</v>
      </c>
      <c r="D28" s="20"/>
    </row>
    <row r="29" ht="17.25" customHeight="1" spans="1:4">
      <c r="A29" s="140"/>
      <c r="B29" s="140"/>
      <c r="C29" s="136" t="s">
        <v>139</v>
      </c>
      <c r="D29" s="20"/>
    </row>
    <row r="30" ht="17.25" customHeight="1" spans="1:4">
      <c r="A30" s="140"/>
      <c r="B30" s="140"/>
      <c r="C30" s="136" t="s">
        <v>140</v>
      </c>
      <c r="D30" s="20"/>
    </row>
    <row r="31" ht="17.25" customHeight="1" spans="1:4">
      <c r="A31" s="141"/>
      <c r="B31" s="139"/>
      <c r="C31" s="136" t="s">
        <v>141</v>
      </c>
      <c r="D31" s="20"/>
    </row>
    <row r="32" ht="17.25" customHeight="1" spans="1:4">
      <c r="A32" s="141"/>
      <c r="B32" s="139"/>
      <c r="C32" s="136" t="s">
        <v>142</v>
      </c>
      <c r="D32" s="20"/>
    </row>
    <row r="33" ht="17.25" customHeight="1" spans="1:4">
      <c r="A33" s="141"/>
      <c r="B33" s="139"/>
      <c r="C33" s="136" t="s">
        <v>143</v>
      </c>
      <c r="D33" s="20"/>
    </row>
    <row r="34" ht="17.25" customHeight="1" spans="1:4">
      <c r="A34" s="141"/>
      <c r="B34" s="139"/>
      <c r="C34" s="136" t="s">
        <v>144</v>
      </c>
      <c r="D34" s="20"/>
    </row>
    <row r="35" ht="17.25" customHeight="1" spans="1:4">
      <c r="A35" s="141"/>
      <c r="B35" s="139"/>
      <c r="C35" s="136" t="s">
        <v>145</v>
      </c>
      <c r="D35" s="20"/>
    </row>
    <row r="36" customHeight="1" spans="1:4">
      <c r="A36" s="141"/>
      <c r="B36" s="139"/>
      <c r="C36" s="138" t="s">
        <v>146</v>
      </c>
      <c r="D36" s="139"/>
    </row>
    <row r="37" ht="17.25" customHeight="1" spans="1:4">
      <c r="A37" s="142" t="s">
        <v>147</v>
      </c>
      <c r="B37" s="143">
        <v>1252711.97</v>
      </c>
      <c r="C37" s="141" t="s">
        <v>51</v>
      </c>
      <c r="D37" s="143">
        <v>1252711.97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0"/>
  <sheetViews>
    <sheetView showZeros="0" workbookViewId="0">
      <selection activeCell="A1" sqref="A1"/>
    </sheetView>
  </sheetViews>
  <sheetFormatPr defaultColWidth="10.6555555555556" defaultRowHeight="14.25" customHeight="1" outlineLevelCol="6"/>
  <cols>
    <col min="1" max="1" width="23.5" customWidth="1"/>
    <col min="2" max="2" width="51.3333333333333" customWidth="1"/>
    <col min="3" max="3" width="28.3333333333333" customWidth="1"/>
    <col min="4" max="4" width="23.8333333333333" customWidth="1"/>
    <col min="5" max="7" width="28.3333333333333" customWidth="1"/>
  </cols>
  <sheetData>
    <row r="1" customHeight="1" spans="4:7">
      <c r="D1" s="107"/>
      <c r="F1" s="51"/>
      <c r="G1" s="39" t="s">
        <v>148</v>
      </c>
    </row>
    <row r="2" ht="39" customHeight="1" spans="1:7">
      <c r="A2" s="4" t="str">
        <f>"2026"&amp;"年一般公共预算支出预算表（按功能科目分类）"</f>
        <v>2026年一般公共预算支出预算表（按功能科目分类）</v>
      </c>
      <c r="B2" s="4"/>
      <c r="C2" s="4"/>
      <c r="D2" s="4"/>
      <c r="E2" s="4"/>
      <c r="F2" s="4"/>
      <c r="G2" s="4"/>
    </row>
    <row r="3" ht="18" customHeight="1" spans="1:7">
      <c r="A3" s="127" t="str">
        <f>"单位名称："&amp;"龙陵县红十字会"</f>
        <v>单位名称：龙陵县红十字会</v>
      </c>
      <c r="B3" s="127"/>
      <c r="C3" s="127"/>
      <c r="D3" s="127"/>
      <c r="E3" s="127"/>
      <c r="F3" s="90"/>
      <c r="G3" s="90" t="s">
        <v>1</v>
      </c>
    </row>
    <row r="4" ht="20.25" customHeight="1" spans="1:7">
      <c r="A4" s="128" t="s">
        <v>149</v>
      </c>
      <c r="B4" s="129"/>
      <c r="C4" s="92" t="s">
        <v>55</v>
      </c>
      <c r="D4" s="116" t="s">
        <v>74</v>
      </c>
      <c r="E4" s="119"/>
      <c r="F4" s="120"/>
      <c r="G4" s="110" t="s">
        <v>75</v>
      </c>
    </row>
    <row r="5" ht="20.25" customHeight="1" spans="1:7">
      <c r="A5" s="130" t="s">
        <v>72</v>
      </c>
      <c r="B5" s="130" t="s">
        <v>73</v>
      </c>
      <c r="C5" s="95"/>
      <c r="D5" s="56" t="s">
        <v>57</v>
      </c>
      <c r="E5" s="56" t="s">
        <v>150</v>
      </c>
      <c r="F5" s="56" t="s">
        <v>151</v>
      </c>
      <c r="G5" s="83"/>
    </row>
    <row r="6" ht="19.5" customHeight="1" spans="1:7">
      <c r="A6" s="130" t="s">
        <v>152</v>
      </c>
      <c r="B6" s="130" t="s">
        <v>153</v>
      </c>
      <c r="C6" s="130" t="s">
        <v>154</v>
      </c>
      <c r="D6" s="56">
        <v>4</v>
      </c>
      <c r="E6" s="131" t="s">
        <v>155</v>
      </c>
      <c r="F6" s="131" t="s">
        <v>156</v>
      </c>
      <c r="G6" s="130" t="s">
        <v>157</v>
      </c>
    </row>
    <row r="7" ht="18" customHeight="1" spans="1:7">
      <c r="A7" s="19" t="s">
        <v>83</v>
      </c>
      <c r="B7" s="19" t="s">
        <v>84</v>
      </c>
      <c r="C7" s="20">
        <v>1167999.76</v>
      </c>
      <c r="D7" s="20">
        <v>1067999.76</v>
      </c>
      <c r="E7" s="20">
        <v>964948.8</v>
      </c>
      <c r="F7" s="20">
        <v>103050.96</v>
      </c>
      <c r="G7" s="20">
        <v>100000</v>
      </c>
    </row>
    <row r="8" ht="18" customHeight="1" spans="1:7">
      <c r="A8" s="21" t="s">
        <v>85</v>
      </c>
      <c r="B8" s="21" t="s">
        <v>86</v>
      </c>
      <c r="C8" s="20">
        <v>117703.68</v>
      </c>
      <c r="D8" s="20">
        <v>117703.68</v>
      </c>
      <c r="E8" s="20">
        <v>117703.68</v>
      </c>
      <c r="F8" s="20"/>
      <c r="G8" s="20"/>
    </row>
    <row r="9" ht="18" customHeight="1" spans="1:7">
      <c r="A9" s="86" t="s">
        <v>87</v>
      </c>
      <c r="B9" s="86" t="s">
        <v>88</v>
      </c>
      <c r="C9" s="20">
        <v>117703.68</v>
      </c>
      <c r="D9" s="20">
        <v>117703.68</v>
      </c>
      <c r="E9" s="20">
        <v>117703.68</v>
      </c>
      <c r="F9" s="20"/>
      <c r="G9" s="20"/>
    </row>
    <row r="10" ht="18" customHeight="1" spans="1:7">
      <c r="A10" s="21" t="s">
        <v>89</v>
      </c>
      <c r="B10" s="21" t="s">
        <v>90</v>
      </c>
      <c r="C10" s="20">
        <v>1050296.08</v>
      </c>
      <c r="D10" s="20">
        <v>950296.08</v>
      </c>
      <c r="E10" s="20">
        <v>847245.12</v>
      </c>
      <c r="F10" s="20">
        <v>103050.96</v>
      </c>
      <c r="G10" s="20">
        <v>100000</v>
      </c>
    </row>
    <row r="11" ht="18" customHeight="1" spans="1:7">
      <c r="A11" s="86" t="s">
        <v>91</v>
      </c>
      <c r="B11" s="86" t="s">
        <v>92</v>
      </c>
      <c r="C11" s="20">
        <v>732785.76</v>
      </c>
      <c r="D11" s="20">
        <v>732785.76</v>
      </c>
      <c r="E11" s="20">
        <v>643438</v>
      </c>
      <c r="F11" s="20">
        <v>89347.76</v>
      </c>
      <c r="G11" s="20"/>
    </row>
    <row r="12" ht="18" customHeight="1" spans="1:7">
      <c r="A12" s="86" t="s">
        <v>93</v>
      </c>
      <c r="B12" s="86" t="s">
        <v>94</v>
      </c>
      <c r="C12" s="20">
        <v>217510.32</v>
      </c>
      <c r="D12" s="20">
        <v>217510.32</v>
      </c>
      <c r="E12" s="20">
        <v>203807.12</v>
      </c>
      <c r="F12" s="20">
        <v>13703.2</v>
      </c>
      <c r="G12" s="20"/>
    </row>
    <row r="13" ht="18" customHeight="1" spans="1:7">
      <c r="A13" s="86" t="s">
        <v>95</v>
      </c>
      <c r="B13" s="86" t="s">
        <v>96</v>
      </c>
      <c r="C13" s="20">
        <v>100000</v>
      </c>
      <c r="D13" s="20"/>
      <c r="E13" s="20"/>
      <c r="F13" s="20"/>
      <c r="G13" s="20">
        <v>100000</v>
      </c>
    </row>
    <row r="14" ht="18" customHeight="1" spans="1:7">
      <c r="A14" s="19" t="s">
        <v>97</v>
      </c>
      <c r="B14" s="19" t="s">
        <v>98</v>
      </c>
      <c r="C14" s="20">
        <v>84712.21</v>
      </c>
      <c r="D14" s="20">
        <v>84712.21</v>
      </c>
      <c r="E14" s="20">
        <v>84712.21</v>
      </c>
      <c r="F14" s="20"/>
      <c r="G14" s="20"/>
    </row>
    <row r="15" ht="18" customHeight="1" spans="1:7">
      <c r="A15" s="21" t="s">
        <v>99</v>
      </c>
      <c r="B15" s="21" t="s">
        <v>100</v>
      </c>
      <c r="C15" s="20">
        <v>84712.21</v>
      </c>
      <c r="D15" s="20">
        <v>84712.21</v>
      </c>
      <c r="E15" s="20">
        <v>84712.21</v>
      </c>
      <c r="F15" s="20"/>
      <c r="G15" s="20"/>
    </row>
    <row r="16" ht="18" customHeight="1" spans="1:7">
      <c r="A16" s="86" t="s">
        <v>101</v>
      </c>
      <c r="B16" s="86" t="s">
        <v>102</v>
      </c>
      <c r="C16" s="20">
        <v>42620.26</v>
      </c>
      <c r="D16" s="20">
        <v>42620.26</v>
      </c>
      <c r="E16" s="20">
        <v>42620.26</v>
      </c>
      <c r="F16" s="20"/>
      <c r="G16" s="20"/>
    </row>
    <row r="17" ht="18" customHeight="1" spans="1:7">
      <c r="A17" s="86" t="s">
        <v>103</v>
      </c>
      <c r="B17" s="86" t="s">
        <v>104</v>
      </c>
      <c r="C17" s="20">
        <v>13498.92</v>
      </c>
      <c r="D17" s="20">
        <v>13498.92</v>
      </c>
      <c r="E17" s="20">
        <v>13498.92</v>
      </c>
      <c r="F17" s="20"/>
      <c r="G17" s="20"/>
    </row>
    <row r="18" ht="18" customHeight="1" spans="1:7">
      <c r="A18" s="86" t="s">
        <v>105</v>
      </c>
      <c r="B18" s="86" t="s">
        <v>106</v>
      </c>
      <c r="C18" s="20">
        <v>25801.92</v>
      </c>
      <c r="D18" s="20">
        <v>25801.92</v>
      </c>
      <c r="E18" s="20">
        <v>25801.92</v>
      </c>
      <c r="F18" s="20"/>
      <c r="G18" s="20"/>
    </row>
    <row r="19" ht="18" customHeight="1" spans="1:7">
      <c r="A19" s="86" t="s">
        <v>107</v>
      </c>
      <c r="B19" s="86" t="s">
        <v>108</v>
      </c>
      <c r="C19" s="20">
        <v>2791.11</v>
      </c>
      <c r="D19" s="20">
        <v>2791.11</v>
      </c>
      <c r="E19" s="20">
        <v>2791.11</v>
      </c>
      <c r="F19" s="20"/>
      <c r="G19" s="20"/>
    </row>
    <row r="20" ht="18" customHeight="1" spans="1:7">
      <c r="A20" s="132" t="s">
        <v>109</v>
      </c>
      <c r="B20" s="133" t="s">
        <v>109</v>
      </c>
      <c r="C20" s="20">
        <v>1252711.97</v>
      </c>
      <c r="D20" s="20">
        <v>1152711.97</v>
      </c>
      <c r="E20" s="20">
        <v>1049661.01</v>
      </c>
      <c r="F20" s="20">
        <v>103050.96</v>
      </c>
      <c r="G20" s="20">
        <v>100000</v>
      </c>
    </row>
  </sheetData>
  <mergeCells count="7">
    <mergeCell ref="A2:G2"/>
    <mergeCell ref="A3:E3"/>
    <mergeCell ref="A4:B4"/>
    <mergeCell ref="D4:F4"/>
    <mergeCell ref="A20:B20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"/>
  <sheetViews>
    <sheetView showZeros="0" workbookViewId="0">
      <selection activeCell="B14" sqref="B14"/>
    </sheetView>
  </sheetViews>
  <sheetFormatPr defaultColWidth="10.6555555555556" defaultRowHeight="14.25" customHeight="1" outlineLevelRow="6" outlineLevelCol="5"/>
  <cols>
    <col min="1" max="2" width="32" customWidth="1"/>
    <col min="3" max="6" width="30.1555555555556" customWidth="1"/>
  </cols>
  <sheetData>
    <row r="1" customHeight="1" spans="1:6">
      <c r="A1" s="122"/>
      <c r="B1" s="122"/>
      <c r="C1" s="60"/>
      <c r="D1" s="123"/>
      <c r="F1" s="82" t="s">
        <v>158</v>
      </c>
    </row>
    <row r="2" ht="32.25" customHeight="1" spans="1:6">
      <c r="A2" s="91" t="str">
        <f>"2026"&amp;"年一般公共预算“三公”经费支出预算表"</f>
        <v>2026年一般公共预算“三公”经费支出预算表</v>
      </c>
      <c r="B2" s="124"/>
      <c r="C2" s="124"/>
      <c r="D2" s="124"/>
      <c r="E2" s="124"/>
      <c r="F2" s="124"/>
    </row>
    <row r="3" ht="18.75" customHeight="1" spans="1:6">
      <c r="A3" s="5" t="str">
        <f>"单位名称："&amp;"龙陵县红十字会"</f>
        <v>单位名称：龙陵县红十字会</v>
      </c>
      <c r="B3" s="5"/>
      <c r="C3" s="5"/>
      <c r="D3" s="5"/>
      <c r="F3" s="82" t="s">
        <v>159</v>
      </c>
    </row>
    <row r="4" ht="19.5" customHeight="1" spans="1:6">
      <c r="A4" s="9" t="s">
        <v>160</v>
      </c>
      <c r="B4" s="27" t="s">
        <v>161</v>
      </c>
      <c r="C4" s="10" t="s">
        <v>162</v>
      </c>
      <c r="D4" s="11"/>
      <c r="E4" s="12"/>
      <c r="F4" s="27" t="s">
        <v>163</v>
      </c>
    </row>
    <row r="5" ht="19.5" customHeight="1" spans="1:6">
      <c r="A5" s="16"/>
      <c r="B5" s="29"/>
      <c r="C5" s="56" t="s">
        <v>57</v>
      </c>
      <c r="D5" s="56" t="s">
        <v>164</v>
      </c>
      <c r="E5" s="56" t="s">
        <v>165</v>
      </c>
      <c r="F5" s="29"/>
    </row>
    <row r="6" ht="18.75" customHeight="1" spans="1:6">
      <c r="A6" s="125">
        <v>1</v>
      </c>
      <c r="B6" s="125">
        <v>2</v>
      </c>
      <c r="C6" s="126">
        <v>3</v>
      </c>
      <c r="D6" s="125">
        <v>4</v>
      </c>
      <c r="E6" s="125">
        <v>5</v>
      </c>
      <c r="F6" s="125">
        <v>6</v>
      </c>
    </row>
    <row r="7" ht="24" customHeight="1" spans="1:6">
      <c r="A7" s="20">
        <v>18000</v>
      </c>
      <c r="B7" s="20"/>
      <c r="C7" s="20"/>
      <c r="D7" s="20"/>
      <c r="E7" s="20"/>
      <c r="F7" s="20">
        <v>18000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41"/>
  <sheetViews>
    <sheetView showZeros="0" workbookViewId="0">
      <selection activeCell="J18" sqref="J18"/>
    </sheetView>
  </sheetViews>
  <sheetFormatPr defaultColWidth="10.6555555555556" defaultRowHeight="14.25" customHeight="1"/>
  <cols>
    <col min="1" max="1" width="38.3333333333333" customWidth="1"/>
    <col min="2" max="2" width="24.6555555555556" customWidth="1"/>
    <col min="3" max="3" width="31" customWidth="1"/>
    <col min="4" max="4" width="11.8333333333333" customWidth="1"/>
    <col min="5" max="5" width="20.5" customWidth="1"/>
    <col min="6" max="6" width="12" customWidth="1"/>
    <col min="7" max="7" width="26.8333333333333" customWidth="1"/>
    <col min="8" max="24" width="22.1555555555556" customWidth="1"/>
  </cols>
  <sheetData>
    <row r="1" ht="18.75" customHeight="1" spans="2:24">
      <c r="B1" s="112"/>
      <c r="D1" s="113"/>
      <c r="E1" s="113"/>
      <c r="F1" s="113"/>
      <c r="G1" s="113"/>
      <c r="H1" s="61"/>
      <c r="I1" s="61"/>
      <c r="J1" s="2"/>
      <c r="K1" s="61"/>
      <c r="L1" s="61"/>
      <c r="M1" s="61"/>
      <c r="N1" s="61"/>
      <c r="O1" s="2"/>
      <c r="P1" s="2"/>
      <c r="Q1" s="2"/>
      <c r="R1" s="61"/>
      <c r="V1" s="112"/>
      <c r="X1" s="50" t="s">
        <v>166</v>
      </c>
    </row>
    <row r="2" ht="39.75" customHeight="1" spans="1:24">
      <c r="A2" s="114" t="str">
        <f>"2026"&amp;"年部门基本支出预算表"</f>
        <v>2026年部门基本支出预算表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</row>
    <row r="3" ht="18.75" customHeight="1" spans="1:24">
      <c r="A3" s="5" t="str">
        <f>"单位名称："&amp;"龙陵县红十字会"</f>
        <v>单位名称：龙陵县红十字会</v>
      </c>
      <c r="B3" s="5"/>
      <c r="C3" s="5"/>
      <c r="D3" s="5"/>
      <c r="E3" s="5"/>
      <c r="F3" s="5"/>
      <c r="G3" s="5"/>
      <c r="H3" s="115"/>
      <c r="I3" s="115"/>
      <c r="J3" s="6"/>
      <c r="K3" s="115"/>
      <c r="L3" s="115"/>
      <c r="M3" s="115"/>
      <c r="N3" s="115"/>
      <c r="O3" s="6"/>
      <c r="P3" s="6"/>
      <c r="Q3" s="6"/>
      <c r="R3" s="115"/>
      <c r="V3" s="112"/>
      <c r="X3" s="77" t="s">
        <v>159</v>
      </c>
    </row>
    <row r="4" ht="18" customHeight="1" spans="1:24">
      <c r="A4" s="8" t="s">
        <v>167</v>
      </c>
      <c r="B4" s="8" t="s">
        <v>168</v>
      </c>
      <c r="C4" s="8" t="s">
        <v>169</v>
      </c>
      <c r="D4" s="8" t="s">
        <v>170</v>
      </c>
      <c r="E4" s="8" t="s">
        <v>171</v>
      </c>
      <c r="F4" s="8" t="s">
        <v>172</v>
      </c>
      <c r="G4" s="8" t="s">
        <v>173</v>
      </c>
      <c r="H4" s="116" t="s">
        <v>174</v>
      </c>
      <c r="I4" s="119" t="s">
        <v>174</v>
      </c>
      <c r="J4" s="119"/>
      <c r="K4" s="119"/>
      <c r="L4" s="119"/>
      <c r="M4" s="119"/>
      <c r="N4" s="119"/>
      <c r="O4" s="119"/>
      <c r="P4" s="119"/>
      <c r="Q4" s="119"/>
      <c r="R4" s="119" t="s">
        <v>61</v>
      </c>
      <c r="S4" s="119" t="s">
        <v>77</v>
      </c>
      <c r="T4" s="119"/>
      <c r="U4" s="119"/>
      <c r="V4" s="119"/>
      <c r="W4" s="119"/>
      <c r="X4" s="120"/>
    </row>
    <row r="5" ht="18" customHeight="1" spans="1:24">
      <c r="A5" s="13"/>
      <c r="B5" s="13"/>
      <c r="C5" s="13"/>
      <c r="D5" s="13"/>
      <c r="E5" s="13"/>
      <c r="F5" s="13"/>
      <c r="G5" s="13"/>
      <c r="H5" s="92" t="s">
        <v>175</v>
      </c>
      <c r="I5" s="116" t="s">
        <v>58</v>
      </c>
      <c r="J5" s="119"/>
      <c r="K5" s="119"/>
      <c r="L5" s="119"/>
      <c r="M5" s="119"/>
      <c r="N5" s="120"/>
      <c r="O5" s="10" t="s">
        <v>176</v>
      </c>
      <c r="P5" s="11"/>
      <c r="Q5" s="12"/>
      <c r="R5" s="8" t="s">
        <v>61</v>
      </c>
      <c r="S5" s="116" t="s">
        <v>77</v>
      </c>
      <c r="T5" s="119" t="s">
        <v>64</v>
      </c>
      <c r="U5" s="119" t="s">
        <v>77</v>
      </c>
      <c r="V5" s="119" t="s">
        <v>66</v>
      </c>
      <c r="W5" s="119" t="s">
        <v>67</v>
      </c>
      <c r="X5" s="120" t="s">
        <v>68</v>
      </c>
    </row>
    <row r="6" ht="18.75" customHeight="1" spans="1:24">
      <c r="A6" s="13"/>
      <c r="B6" s="13"/>
      <c r="C6" s="13"/>
      <c r="D6" s="13"/>
      <c r="E6" s="13"/>
      <c r="F6" s="13"/>
      <c r="G6" s="13"/>
      <c r="H6" s="117"/>
      <c r="I6" s="121" t="s">
        <v>177</v>
      </c>
      <c r="J6" s="59" t="s">
        <v>178</v>
      </c>
      <c r="K6" s="8" t="s">
        <v>179</v>
      </c>
      <c r="L6" s="8" t="s">
        <v>180</v>
      </c>
      <c r="M6" s="8" t="s">
        <v>181</v>
      </c>
      <c r="N6" s="8" t="s">
        <v>182</v>
      </c>
      <c r="O6" s="8" t="s">
        <v>58</v>
      </c>
      <c r="P6" s="8" t="s">
        <v>59</v>
      </c>
      <c r="Q6" s="8" t="s">
        <v>60</v>
      </c>
      <c r="R6" s="13"/>
      <c r="S6" s="8" t="s">
        <v>57</v>
      </c>
      <c r="T6" s="8" t="s">
        <v>64</v>
      </c>
      <c r="U6" s="8" t="s">
        <v>183</v>
      </c>
      <c r="V6" s="8" t="s">
        <v>66</v>
      </c>
      <c r="W6" s="8" t="s">
        <v>67</v>
      </c>
      <c r="X6" s="8" t="s">
        <v>68</v>
      </c>
    </row>
    <row r="7" ht="37.5" customHeight="1" spans="1:24">
      <c r="A7" s="15"/>
      <c r="B7" s="15"/>
      <c r="C7" s="15"/>
      <c r="D7" s="15"/>
      <c r="E7" s="15"/>
      <c r="F7" s="15"/>
      <c r="G7" s="15"/>
      <c r="H7" s="95"/>
      <c r="I7" s="80" t="s">
        <v>57</v>
      </c>
      <c r="J7" s="80" t="s">
        <v>184</v>
      </c>
      <c r="K7" s="15" t="s">
        <v>178</v>
      </c>
      <c r="L7" s="15" t="s">
        <v>180</v>
      </c>
      <c r="M7" s="15" t="s">
        <v>181</v>
      </c>
      <c r="N7" s="15" t="s">
        <v>182</v>
      </c>
      <c r="O7" s="15" t="s">
        <v>180</v>
      </c>
      <c r="P7" s="15" t="s">
        <v>181</v>
      </c>
      <c r="Q7" s="15" t="s">
        <v>182</v>
      </c>
      <c r="R7" s="15" t="s">
        <v>61</v>
      </c>
      <c r="S7" s="15" t="s">
        <v>57</v>
      </c>
      <c r="T7" s="15" t="s">
        <v>64</v>
      </c>
      <c r="U7" s="15" t="s">
        <v>183</v>
      </c>
      <c r="V7" s="15" t="s">
        <v>66</v>
      </c>
      <c r="W7" s="15" t="s">
        <v>67</v>
      </c>
      <c r="X7" s="15" t="s">
        <v>68</v>
      </c>
    </row>
    <row r="8" ht="19.5" customHeight="1" spans="1:24">
      <c r="A8" s="118">
        <v>1</v>
      </c>
      <c r="B8" s="118">
        <v>2</v>
      </c>
      <c r="C8" s="118">
        <v>3</v>
      </c>
      <c r="D8" s="118">
        <v>4</v>
      </c>
      <c r="E8" s="118">
        <v>5</v>
      </c>
      <c r="F8" s="118">
        <v>6</v>
      </c>
      <c r="G8" s="118">
        <v>7</v>
      </c>
      <c r="H8" s="118">
        <v>8</v>
      </c>
      <c r="I8" s="118">
        <v>9</v>
      </c>
      <c r="J8" s="118">
        <v>10</v>
      </c>
      <c r="K8" s="118">
        <v>11</v>
      </c>
      <c r="L8" s="118">
        <v>12</v>
      </c>
      <c r="M8" s="118">
        <v>13</v>
      </c>
      <c r="N8" s="118">
        <v>14</v>
      </c>
      <c r="O8" s="118">
        <v>15</v>
      </c>
      <c r="P8" s="118">
        <v>16</v>
      </c>
      <c r="Q8" s="118">
        <v>17</v>
      </c>
      <c r="R8" s="118">
        <v>18</v>
      </c>
      <c r="S8" s="118">
        <v>19</v>
      </c>
      <c r="T8" s="118">
        <v>20</v>
      </c>
      <c r="U8" s="118">
        <v>21</v>
      </c>
      <c r="V8" s="118">
        <v>22</v>
      </c>
      <c r="W8" s="118">
        <v>23</v>
      </c>
      <c r="X8" s="118">
        <v>24</v>
      </c>
    </row>
    <row r="9" ht="21" customHeight="1" spans="1:24">
      <c r="A9" s="19" t="s">
        <v>70</v>
      </c>
      <c r="B9" s="19"/>
      <c r="C9" s="19"/>
      <c r="D9" s="19"/>
      <c r="E9" s="19"/>
      <c r="F9" s="19"/>
      <c r="G9" s="19"/>
      <c r="H9" s="20">
        <v>1152711.97</v>
      </c>
      <c r="I9" s="20">
        <v>1152711.97</v>
      </c>
      <c r="J9" s="20"/>
      <c r="K9" s="20"/>
      <c r="L9" s="20"/>
      <c r="M9" s="20">
        <v>1152711.97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ht="21" customHeight="1" spans="1:24">
      <c r="A10" s="21" t="s">
        <v>70</v>
      </c>
      <c r="B10" s="19" t="s">
        <v>185</v>
      </c>
      <c r="C10" s="19" t="s">
        <v>186</v>
      </c>
      <c r="D10" s="19" t="s">
        <v>93</v>
      </c>
      <c r="E10" s="19" t="s">
        <v>94</v>
      </c>
      <c r="F10" s="19" t="s">
        <v>187</v>
      </c>
      <c r="G10" s="19" t="s">
        <v>188</v>
      </c>
      <c r="H10" s="20">
        <v>26160</v>
      </c>
      <c r="I10" s="20">
        <v>26160</v>
      </c>
      <c r="J10" s="20"/>
      <c r="K10" s="20"/>
      <c r="L10" s="20"/>
      <c r="M10" s="20">
        <v>26160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ht="21" customHeight="1" spans="1:24">
      <c r="A11" s="21" t="s">
        <v>70</v>
      </c>
      <c r="B11" s="19" t="s">
        <v>189</v>
      </c>
      <c r="C11" s="19" t="s">
        <v>190</v>
      </c>
      <c r="D11" s="19" t="s">
        <v>93</v>
      </c>
      <c r="E11" s="19" t="s">
        <v>94</v>
      </c>
      <c r="F11" s="19" t="s">
        <v>187</v>
      </c>
      <c r="G11" s="19" t="s">
        <v>188</v>
      </c>
      <c r="H11" s="20">
        <v>14040</v>
      </c>
      <c r="I11" s="20">
        <v>14040</v>
      </c>
      <c r="J11" s="20"/>
      <c r="K11" s="20"/>
      <c r="L11" s="20"/>
      <c r="M11" s="20">
        <v>14040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ht="21" customHeight="1" spans="1:24">
      <c r="A12" s="21" t="s">
        <v>70</v>
      </c>
      <c r="B12" s="19" t="s">
        <v>191</v>
      </c>
      <c r="C12" s="19" t="s">
        <v>192</v>
      </c>
      <c r="D12" s="19" t="s">
        <v>91</v>
      </c>
      <c r="E12" s="19" t="s">
        <v>92</v>
      </c>
      <c r="F12" s="19" t="s">
        <v>193</v>
      </c>
      <c r="G12" s="19" t="s">
        <v>194</v>
      </c>
      <c r="H12" s="20">
        <v>45000</v>
      </c>
      <c r="I12" s="20">
        <v>45000</v>
      </c>
      <c r="J12" s="20"/>
      <c r="K12" s="20"/>
      <c r="L12" s="20"/>
      <c r="M12" s="20">
        <v>45000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ht="21" customHeight="1" spans="1:24">
      <c r="A13" s="21" t="s">
        <v>70</v>
      </c>
      <c r="B13" s="19" t="s">
        <v>195</v>
      </c>
      <c r="C13" s="19" t="s">
        <v>196</v>
      </c>
      <c r="D13" s="19" t="s">
        <v>91</v>
      </c>
      <c r="E13" s="19" t="s">
        <v>92</v>
      </c>
      <c r="F13" s="19" t="s">
        <v>197</v>
      </c>
      <c r="G13" s="19" t="s">
        <v>196</v>
      </c>
      <c r="H13" s="20">
        <v>9797.76</v>
      </c>
      <c r="I13" s="20">
        <v>9797.76</v>
      </c>
      <c r="J13" s="20"/>
      <c r="K13" s="20"/>
      <c r="L13" s="20"/>
      <c r="M13" s="20">
        <v>9797.76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ht="21" customHeight="1" spans="1:24">
      <c r="A14" s="21" t="s">
        <v>70</v>
      </c>
      <c r="B14" s="19" t="s">
        <v>195</v>
      </c>
      <c r="C14" s="19" t="s">
        <v>196</v>
      </c>
      <c r="D14" s="19" t="s">
        <v>93</v>
      </c>
      <c r="E14" s="19" t="s">
        <v>94</v>
      </c>
      <c r="F14" s="19" t="s">
        <v>197</v>
      </c>
      <c r="G14" s="19" t="s">
        <v>196</v>
      </c>
      <c r="H14" s="20">
        <v>3103.2</v>
      </c>
      <c r="I14" s="20">
        <v>3103.2</v>
      </c>
      <c r="J14" s="20"/>
      <c r="K14" s="20"/>
      <c r="L14" s="20"/>
      <c r="M14" s="20">
        <v>3103.2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ht="21" customHeight="1" spans="1:24">
      <c r="A15" s="21" t="s">
        <v>70</v>
      </c>
      <c r="B15" s="19" t="s">
        <v>198</v>
      </c>
      <c r="C15" s="19" t="s">
        <v>199</v>
      </c>
      <c r="D15" s="19" t="s">
        <v>91</v>
      </c>
      <c r="E15" s="19" t="s">
        <v>92</v>
      </c>
      <c r="F15" s="19" t="s">
        <v>200</v>
      </c>
      <c r="G15" s="19" t="s">
        <v>201</v>
      </c>
      <c r="H15" s="20">
        <v>1500</v>
      </c>
      <c r="I15" s="20">
        <v>1500</v>
      </c>
      <c r="J15" s="20"/>
      <c r="K15" s="20"/>
      <c r="L15" s="20"/>
      <c r="M15" s="20">
        <v>1500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ht="21" customHeight="1" spans="1:24">
      <c r="A16" s="21" t="s">
        <v>70</v>
      </c>
      <c r="B16" s="19" t="s">
        <v>198</v>
      </c>
      <c r="C16" s="19" t="s">
        <v>199</v>
      </c>
      <c r="D16" s="19" t="s">
        <v>91</v>
      </c>
      <c r="E16" s="19" t="s">
        <v>92</v>
      </c>
      <c r="F16" s="19" t="s">
        <v>202</v>
      </c>
      <c r="G16" s="19" t="s">
        <v>203</v>
      </c>
      <c r="H16" s="20">
        <v>10300</v>
      </c>
      <c r="I16" s="20">
        <v>10300</v>
      </c>
      <c r="J16" s="20"/>
      <c r="K16" s="20"/>
      <c r="L16" s="20"/>
      <c r="M16" s="20">
        <v>10300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ht="21" customHeight="1" spans="1:24">
      <c r="A17" s="21" t="s">
        <v>70</v>
      </c>
      <c r="B17" s="19" t="s">
        <v>198</v>
      </c>
      <c r="C17" s="19" t="s">
        <v>199</v>
      </c>
      <c r="D17" s="19" t="s">
        <v>91</v>
      </c>
      <c r="E17" s="19" t="s">
        <v>92</v>
      </c>
      <c r="F17" s="19" t="s">
        <v>204</v>
      </c>
      <c r="G17" s="19" t="s">
        <v>205</v>
      </c>
      <c r="H17" s="20">
        <v>2500</v>
      </c>
      <c r="I17" s="20">
        <v>2500</v>
      </c>
      <c r="J17" s="20"/>
      <c r="K17" s="20"/>
      <c r="L17" s="20"/>
      <c r="M17" s="20">
        <v>2500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ht="21" customHeight="1" spans="1:24">
      <c r="A18" s="21" t="s">
        <v>70</v>
      </c>
      <c r="B18" s="19" t="s">
        <v>198</v>
      </c>
      <c r="C18" s="19" t="s">
        <v>199</v>
      </c>
      <c r="D18" s="19" t="s">
        <v>93</v>
      </c>
      <c r="E18" s="19" t="s">
        <v>94</v>
      </c>
      <c r="F18" s="19" t="s">
        <v>206</v>
      </c>
      <c r="G18" s="19" t="s">
        <v>207</v>
      </c>
      <c r="H18" s="20">
        <v>2600</v>
      </c>
      <c r="I18" s="20">
        <v>2600</v>
      </c>
      <c r="J18" s="20"/>
      <c r="K18" s="20"/>
      <c r="L18" s="20"/>
      <c r="M18" s="20">
        <v>2600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ht="21" customHeight="1" spans="1:24">
      <c r="A19" s="21" t="s">
        <v>70</v>
      </c>
      <c r="B19" s="19" t="s">
        <v>198</v>
      </c>
      <c r="C19" s="19" t="s">
        <v>199</v>
      </c>
      <c r="D19" s="19" t="s">
        <v>93</v>
      </c>
      <c r="E19" s="19" t="s">
        <v>94</v>
      </c>
      <c r="F19" s="19" t="s">
        <v>208</v>
      </c>
      <c r="G19" s="19" t="s">
        <v>209</v>
      </c>
      <c r="H19" s="20">
        <v>8000</v>
      </c>
      <c r="I19" s="20">
        <v>8000</v>
      </c>
      <c r="J19" s="20"/>
      <c r="K19" s="20"/>
      <c r="L19" s="20"/>
      <c r="M19" s="20">
        <v>8000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ht="21" customHeight="1" spans="1:24">
      <c r="A20" s="21" t="s">
        <v>70</v>
      </c>
      <c r="B20" s="19" t="s">
        <v>210</v>
      </c>
      <c r="C20" s="19" t="s">
        <v>211</v>
      </c>
      <c r="D20" s="19" t="s">
        <v>87</v>
      </c>
      <c r="E20" s="19" t="s">
        <v>88</v>
      </c>
      <c r="F20" s="19" t="s">
        <v>212</v>
      </c>
      <c r="G20" s="19" t="s">
        <v>213</v>
      </c>
      <c r="H20" s="20">
        <v>117703.68</v>
      </c>
      <c r="I20" s="20">
        <v>117703.68</v>
      </c>
      <c r="J20" s="20"/>
      <c r="K20" s="20"/>
      <c r="L20" s="20"/>
      <c r="M20" s="20">
        <v>117703.68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ht="21" customHeight="1" spans="1:24">
      <c r="A21" s="21" t="s">
        <v>70</v>
      </c>
      <c r="B21" s="19" t="s">
        <v>210</v>
      </c>
      <c r="C21" s="19" t="s">
        <v>211</v>
      </c>
      <c r="D21" s="19" t="s">
        <v>93</v>
      </c>
      <c r="E21" s="19" t="s">
        <v>94</v>
      </c>
      <c r="F21" s="19" t="s">
        <v>214</v>
      </c>
      <c r="G21" s="19" t="s">
        <v>215</v>
      </c>
      <c r="H21" s="20">
        <v>1086.12</v>
      </c>
      <c r="I21" s="20">
        <v>1086.12</v>
      </c>
      <c r="J21" s="20"/>
      <c r="K21" s="20"/>
      <c r="L21" s="20"/>
      <c r="M21" s="20">
        <v>1086.12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ht="21" customHeight="1" spans="1:24">
      <c r="A22" s="21" t="s">
        <v>70</v>
      </c>
      <c r="B22" s="19" t="s">
        <v>210</v>
      </c>
      <c r="C22" s="19" t="s">
        <v>211</v>
      </c>
      <c r="D22" s="19" t="s">
        <v>101</v>
      </c>
      <c r="E22" s="19" t="s">
        <v>102</v>
      </c>
      <c r="F22" s="19" t="s">
        <v>216</v>
      </c>
      <c r="G22" s="19" t="s">
        <v>217</v>
      </c>
      <c r="H22" s="20">
        <v>42620.26</v>
      </c>
      <c r="I22" s="20">
        <v>42620.26</v>
      </c>
      <c r="J22" s="20"/>
      <c r="K22" s="20"/>
      <c r="L22" s="20"/>
      <c r="M22" s="20">
        <v>42620.26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1" customHeight="1" spans="1:24">
      <c r="A23" s="21" t="s">
        <v>70</v>
      </c>
      <c r="B23" s="19" t="s">
        <v>210</v>
      </c>
      <c r="C23" s="19" t="s">
        <v>211</v>
      </c>
      <c r="D23" s="19" t="s">
        <v>103</v>
      </c>
      <c r="E23" s="19" t="s">
        <v>104</v>
      </c>
      <c r="F23" s="19" t="s">
        <v>216</v>
      </c>
      <c r="G23" s="19" t="s">
        <v>217</v>
      </c>
      <c r="H23" s="20">
        <v>13498.92</v>
      </c>
      <c r="I23" s="20">
        <v>13498.92</v>
      </c>
      <c r="J23" s="20"/>
      <c r="K23" s="20"/>
      <c r="L23" s="20"/>
      <c r="M23" s="20">
        <v>13498.92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ht="21" customHeight="1" spans="1:24">
      <c r="A24" s="21" t="s">
        <v>70</v>
      </c>
      <c r="B24" s="19" t="s">
        <v>210</v>
      </c>
      <c r="C24" s="19" t="s">
        <v>211</v>
      </c>
      <c r="D24" s="19" t="s">
        <v>105</v>
      </c>
      <c r="E24" s="19" t="s">
        <v>106</v>
      </c>
      <c r="F24" s="19" t="s">
        <v>218</v>
      </c>
      <c r="G24" s="19" t="s">
        <v>219</v>
      </c>
      <c r="H24" s="20">
        <v>25801.92</v>
      </c>
      <c r="I24" s="20">
        <v>25801.92</v>
      </c>
      <c r="J24" s="20"/>
      <c r="K24" s="20"/>
      <c r="L24" s="20"/>
      <c r="M24" s="20">
        <v>25801.92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1" customHeight="1" spans="1:24">
      <c r="A25" s="21" t="s">
        <v>70</v>
      </c>
      <c r="B25" s="19" t="s">
        <v>210</v>
      </c>
      <c r="C25" s="19" t="s">
        <v>211</v>
      </c>
      <c r="D25" s="19" t="s">
        <v>107</v>
      </c>
      <c r="E25" s="19" t="s">
        <v>108</v>
      </c>
      <c r="F25" s="19" t="s">
        <v>214</v>
      </c>
      <c r="G25" s="19" t="s">
        <v>215</v>
      </c>
      <c r="H25" s="20">
        <v>1419.11</v>
      </c>
      <c r="I25" s="20">
        <v>1419.11</v>
      </c>
      <c r="J25" s="20"/>
      <c r="K25" s="20"/>
      <c r="L25" s="20"/>
      <c r="M25" s="20">
        <v>1419.11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ht="21" customHeight="1" spans="1:24">
      <c r="A26" s="21" t="s">
        <v>70</v>
      </c>
      <c r="B26" s="19" t="s">
        <v>210</v>
      </c>
      <c r="C26" s="19" t="s">
        <v>211</v>
      </c>
      <c r="D26" s="19" t="s">
        <v>107</v>
      </c>
      <c r="E26" s="19" t="s">
        <v>108</v>
      </c>
      <c r="F26" s="19" t="s">
        <v>214</v>
      </c>
      <c r="G26" s="19" t="s">
        <v>215</v>
      </c>
      <c r="H26" s="20">
        <v>392</v>
      </c>
      <c r="I26" s="20">
        <v>392</v>
      </c>
      <c r="J26" s="20"/>
      <c r="K26" s="20"/>
      <c r="L26" s="20"/>
      <c r="M26" s="20">
        <v>392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ht="21" customHeight="1" spans="1:24">
      <c r="A27" s="21" t="s">
        <v>70</v>
      </c>
      <c r="B27" s="19" t="s">
        <v>210</v>
      </c>
      <c r="C27" s="19" t="s">
        <v>211</v>
      </c>
      <c r="D27" s="19" t="s">
        <v>107</v>
      </c>
      <c r="E27" s="19" t="s">
        <v>108</v>
      </c>
      <c r="F27" s="19" t="s">
        <v>214</v>
      </c>
      <c r="G27" s="19" t="s">
        <v>215</v>
      </c>
      <c r="H27" s="20">
        <v>980</v>
      </c>
      <c r="I27" s="20">
        <v>980</v>
      </c>
      <c r="J27" s="20"/>
      <c r="K27" s="20"/>
      <c r="L27" s="20"/>
      <c r="M27" s="20">
        <v>980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ht="21" customHeight="1" spans="1:24">
      <c r="A28" s="21" t="s">
        <v>70</v>
      </c>
      <c r="B28" s="19" t="s">
        <v>220</v>
      </c>
      <c r="C28" s="19" t="s">
        <v>221</v>
      </c>
      <c r="D28" s="19" t="s">
        <v>91</v>
      </c>
      <c r="E28" s="19" t="s">
        <v>92</v>
      </c>
      <c r="F28" s="19" t="s">
        <v>193</v>
      </c>
      <c r="G28" s="19" t="s">
        <v>194</v>
      </c>
      <c r="H28" s="20">
        <v>2250</v>
      </c>
      <c r="I28" s="20">
        <v>2250</v>
      </c>
      <c r="J28" s="20"/>
      <c r="K28" s="20"/>
      <c r="L28" s="20"/>
      <c r="M28" s="20">
        <v>2250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ht="21" customHeight="1" spans="1:24">
      <c r="A29" s="21" t="s">
        <v>70</v>
      </c>
      <c r="B29" s="19" t="s">
        <v>222</v>
      </c>
      <c r="C29" s="19" t="s">
        <v>223</v>
      </c>
      <c r="D29" s="19" t="s">
        <v>91</v>
      </c>
      <c r="E29" s="19" t="s">
        <v>92</v>
      </c>
      <c r="F29" s="19" t="s">
        <v>224</v>
      </c>
      <c r="G29" s="19" t="s">
        <v>225</v>
      </c>
      <c r="H29" s="20">
        <v>21350</v>
      </c>
      <c r="I29" s="20">
        <v>21350</v>
      </c>
      <c r="J29" s="20"/>
      <c r="K29" s="20"/>
      <c r="L29" s="20"/>
      <c r="M29" s="20">
        <v>21350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1" customHeight="1" spans="1:24">
      <c r="A30" s="21" t="s">
        <v>70</v>
      </c>
      <c r="B30" s="19" t="s">
        <v>226</v>
      </c>
      <c r="C30" s="19" t="s">
        <v>227</v>
      </c>
      <c r="D30" s="19" t="s">
        <v>91</v>
      </c>
      <c r="E30" s="19" t="s">
        <v>92</v>
      </c>
      <c r="F30" s="19" t="s">
        <v>228</v>
      </c>
      <c r="G30" s="19" t="s">
        <v>229</v>
      </c>
      <c r="H30" s="20">
        <v>256200</v>
      </c>
      <c r="I30" s="20">
        <v>256200</v>
      </c>
      <c r="J30" s="20"/>
      <c r="K30" s="20"/>
      <c r="L30" s="20"/>
      <c r="M30" s="20">
        <v>256200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1" customHeight="1" spans="1:24">
      <c r="A31" s="21" t="s">
        <v>70</v>
      </c>
      <c r="B31" s="19" t="s">
        <v>226</v>
      </c>
      <c r="C31" s="19" t="s">
        <v>227</v>
      </c>
      <c r="D31" s="19" t="s">
        <v>91</v>
      </c>
      <c r="E31" s="19" t="s">
        <v>92</v>
      </c>
      <c r="F31" s="19" t="s">
        <v>230</v>
      </c>
      <c r="G31" s="19" t="s">
        <v>231</v>
      </c>
      <c r="H31" s="20">
        <v>291588</v>
      </c>
      <c r="I31" s="20">
        <v>291588</v>
      </c>
      <c r="J31" s="20"/>
      <c r="K31" s="20"/>
      <c r="L31" s="20"/>
      <c r="M31" s="20">
        <v>291588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1" customHeight="1" spans="1:24">
      <c r="A32" s="21" t="s">
        <v>70</v>
      </c>
      <c r="B32" s="19" t="s">
        <v>232</v>
      </c>
      <c r="C32" s="19" t="s">
        <v>233</v>
      </c>
      <c r="D32" s="19" t="s">
        <v>91</v>
      </c>
      <c r="E32" s="19" t="s">
        <v>92</v>
      </c>
      <c r="F32" s="19" t="s">
        <v>224</v>
      </c>
      <c r="G32" s="19" t="s">
        <v>225</v>
      </c>
      <c r="H32" s="20">
        <v>66600</v>
      </c>
      <c r="I32" s="20">
        <v>66600</v>
      </c>
      <c r="J32" s="20"/>
      <c r="K32" s="20"/>
      <c r="L32" s="20"/>
      <c r="M32" s="20">
        <v>66600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ht="21" customHeight="1" spans="1:24">
      <c r="A33" s="21" t="s">
        <v>70</v>
      </c>
      <c r="B33" s="19" t="s">
        <v>234</v>
      </c>
      <c r="C33" s="19" t="s">
        <v>235</v>
      </c>
      <c r="D33" s="19" t="s">
        <v>93</v>
      </c>
      <c r="E33" s="19" t="s">
        <v>94</v>
      </c>
      <c r="F33" s="19" t="s">
        <v>228</v>
      </c>
      <c r="G33" s="19" t="s">
        <v>229</v>
      </c>
      <c r="H33" s="20">
        <v>87852</v>
      </c>
      <c r="I33" s="20">
        <v>87852</v>
      </c>
      <c r="J33" s="20"/>
      <c r="K33" s="20"/>
      <c r="L33" s="20"/>
      <c r="M33" s="20">
        <v>87852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1" customHeight="1" spans="1:24">
      <c r="A34" s="21" t="s">
        <v>70</v>
      </c>
      <c r="B34" s="19" t="s">
        <v>234</v>
      </c>
      <c r="C34" s="19" t="s">
        <v>235</v>
      </c>
      <c r="D34" s="19" t="s">
        <v>93</v>
      </c>
      <c r="E34" s="19" t="s">
        <v>94</v>
      </c>
      <c r="F34" s="19" t="s">
        <v>230</v>
      </c>
      <c r="G34" s="19" t="s">
        <v>231</v>
      </c>
      <c r="H34" s="20">
        <v>9780</v>
      </c>
      <c r="I34" s="20">
        <v>9780</v>
      </c>
      <c r="J34" s="20"/>
      <c r="K34" s="20"/>
      <c r="L34" s="20"/>
      <c r="M34" s="20">
        <v>9780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ht="21" customHeight="1" spans="1:24">
      <c r="A35" s="21" t="s">
        <v>70</v>
      </c>
      <c r="B35" s="19" t="s">
        <v>234</v>
      </c>
      <c r="C35" s="19" t="s">
        <v>235</v>
      </c>
      <c r="D35" s="19" t="s">
        <v>93</v>
      </c>
      <c r="E35" s="19" t="s">
        <v>94</v>
      </c>
      <c r="F35" s="19" t="s">
        <v>187</v>
      </c>
      <c r="G35" s="19" t="s">
        <v>188</v>
      </c>
      <c r="H35" s="20">
        <v>31368</v>
      </c>
      <c r="I35" s="20">
        <v>31368</v>
      </c>
      <c r="J35" s="20"/>
      <c r="K35" s="20"/>
      <c r="L35" s="20"/>
      <c r="M35" s="20">
        <v>31368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ht="21" customHeight="1" spans="1:24">
      <c r="A36" s="21" t="s">
        <v>70</v>
      </c>
      <c r="B36" s="19" t="s">
        <v>236</v>
      </c>
      <c r="C36" s="19" t="s">
        <v>237</v>
      </c>
      <c r="D36" s="19" t="s">
        <v>93</v>
      </c>
      <c r="E36" s="19" t="s">
        <v>94</v>
      </c>
      <c r="F36" s="19" t="s">
        <v>187</v>
      </c>
      <c r="G36" s="19" t="s">
        <v>188</v>
      </c>
      <c r="H36" s="20">
        <v>24000</v>
      </c>
      <c r="I36" s="20">
        <v>24000</v>
      </c>
      <c r="J36" s="20"/>
      <c r="K36" s="20"/>
      <c r="L36" s="20"/>
      <c r="M36" s="20">
        <v>24000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ht="21" customHeight="1" spans="1:24">
      <c r="A37" s="21" t="s">
        <v>70</v>
      </c>
      <c r="B37" s="19" t="s">
        <v>238</v>
      </c>
      <c r="C37" s="19" t="s">
        <v>239</v>
      </c>
      <c r="D37" s="19" t="s">
        <v>93</v>
      </c>
      <c r="E37" s="19" t="s">
        <v>94</v>
      </c>
      <c r="F37" s="19" t="s">
        <v>224</v>
      </c>
      <c r="G37" s="19" t="s">
        <v>225</v>
      </c>
      <c r="H37" s="20">
        <v>7321</v>
      </c>
      <c r="I37" s="20">
        <v>7321</v>
      </c>
      <c r="J37" s="20"/>
      <c r="K37" s="20"/>
      <c r="L37" s="20"/>
      <c r="M37" s="20">
        <v>7321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ht="21" customHeight="1" spans="1:24">
      <c r="A38" s="21" t="s">
        <v>70</v>
      </c>
      <c r="B38" s="19" t="s">
        <v>240</v>
      </c>
      <c r="C38" s="19" t="s">
        <v>163</v>
      </c>
      <c r="D38" s="19" t="s">
        <v>91</v>
      </c>
      <c r="E38" s="19" t="s">
        <v>92</v>
      </c>
      <c r="F38" s="19" t="s">
        <v>241</v>
      </c>
      <c r="G38" s="19" t="s">
        <v>163</v>
      </c>
      <c r="H38" s="20">
        <v>18000</v>
      </c>
      <c r="I38" s="20">
        <v>18000</v>
      </c>
      <c r="J38" s="20"/>
      <c r="K38" s="20"/>
      <c r="L38" s="20"/>
      <c r="M38" s="20">
        <v>18000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ht="21" customHeight="1" spans="1:24">
      <c r="A39" s="21" t="s">
        <v>70</v>
      </c>
      <c r="B39" s="19" t="s">
        <v>242</v>
      </c>
      <c r="C39" s="19" t="s">
        <v>243</v>
      </c>
      <c r="D39" s="19" t="s">
        <v>91</v>
      </c>
      <c r="E39" s="19" t="s">
        <v>92</v>
      </c>
      <c r="F39" s="19" t="s">
        <v>244</v>
      </c>
      <c r="G39" s="19" t="s">
        <v>245</v>
      </c>
      <c r="H39" s="20">
        <v>7700</v>
      </c>
      <c r="I39" s="20">
        <v>7700</v>
      </c>
      <c r="J39" s="20"/>
      <c r="K39" s="20"/>
      <c r="L39" s="20"/>
      <c r="M39" s="20">
        <v>7700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ht="21" customHeight="1" spans="1:24">
      <c r="A40" s="21" t="s">
        <v>70</v>
      </c>
      <c r="B40" s="19" t="s">
        <v>242</v>
      </c>
      <c r="C40" s="19" t="s">
        <v>243</v>
      </c>
      <c r="D40" s="19" t="s">
        <v>93</v>
      </c>
      <c r="E40" s="19" t="s">
        <v>94</v>
      </c>
      <c r="F40" s="19" t="s">
        <v>244</v>
      </c>
      <c r="G40" s="19" t="s">
        <v>245</v>
      </c>
      <c r="H40" s="20">
        <v>2200</v>
      </c>
      <c r="I40" s="20">
        <v>2200</v>
      </c>
      <c r="J40" s="20"/>
      <c r="K40" s="20"/>
      <c r="L40" s="20"/>
      <c r="M40" s="20">
        <v>2200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ht="21" customHeight="1" spans="1:24">
      <c r="A41" s="34" t="s">
        <v>109</v>
      </c>
      <c r="B41" s="35"/>
      <c r="C41" s="35"/>
      <c r="D41" s="35"/>
      <c r="E41" s="35"/>
      <c r="F41" s="35"/>
      <c r="G41" s="36"/>
      <c r="H41" s="20">
        <v>1152711.97</v>
      </c>
      <c r="I41" s="20">
        <v>1152711.97</v>
      </c>
      <c r="J41" s="20"/>
      <c r="K41" s="20"/>
      <c r="L41" s="20"/>
      <c r="M41" s="20">
        <v>1152711.97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41:G41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18"/>
  <sheetViews>
    <sheetView showZeros="0" topLeftCell="A6" workbookViewId="0">
      <selection activeCell="A1" sqref="A1"/>
    </sheetView>
  </sheetViews>
  <sheetFormatPr defaultColWidth="10.6555555555556" defaultRowHeight="14.25" customHeight="1"/>
  <cols>
    <col min="1" max="1" width="16.9777777777778" customWidth="1"/>
    <col min="2" max="2" width="23.8222222222222" customWidth="1"/>
    <col min="3" max="3" width="38.3333333333333" customWidth="1"/>
    <col min="4" max="4" width="27.8333333333333" customWidth="1"/>
    <col min="5" max="5" width="13" customWidth="1"/>
    <col min="6" max="6" width="20.6555555555556" customWidth="1"/>
    <col min="7" max="7" width="11.5" customWidth="1"/>
    <col min="8" max="8" width="20.6555555555556" customWidth="1"/>
    <col min="9" max="21" width="22.3333333333333" customWidth="1"/>
    <col min="22" max="23" width="22.5" customWidth="1"/>
  </cols>
  <sheetData>
    <row r="1" ht="13.5" customHeight="1" spans="2:23">
      <c r="B1" s="107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U1" s="107"/>
      <c r="W1" s="39" t="s">
        <v>246</v>
      </c>
    </row>
    <row r="2" ht="41.25" customHeight="1" spans="1:23">
      <c r="A2" s="4" t="str">
        <f>"2026"&amp;"年部门项目支出预算表"</f>
        <v>2026年部门项目支出预算表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19.5" customHeight="1" spans="1:23">
      <c r="A3" s="5" t="str">
        <f>"单位名称："&amp;"龙陵县红十字会"</f>
        <v>单位名称：龙陵县红十字会</v>
      </c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U3" s="107"/>
      <c r="W3" s="87" t="s">
        <v>159</v>
      </c>
    </row>
    <row r="4" ht="21.75" customHeight="1" spans="1:23">
      <c r="A4" s="8" t="s">
        <v>247</v>
      </c>
      <c r="B4" s="9" t="s">
        <v>168</v>
      </c>
      <c r="C4" s="8" t="s">
        <v>169</v>
      </c>
      <c r="D4" s="8" t="s">
        <v>248</v>
      </c>
      <c r="E4" s="9" t="s">
        <v>170</v>
      </c>
      <c r="F4" s="9" t="s">
        <v>171</v>
      </c>
      <c r="G4" s="9" t="s">
        <v>249</v>
      </c>
      <c r="H4" s="9" t="s">
        <v>250</v>
      </c>
      <c r="I4" s="27" t="s">
        <v>55</v>
      </c>
      <c r="J4" s="10" t="s">
        <v>251</v>
      </c>
      <c r="K4" s="11"/>
      <c r="L4" s="11"/>
      <c r="M4" s="12"/>
      <c r="N4" s="10" t="s">
        <v>176</v>
      </c>
      <c r="O4" s="11"/>
      <c r="P4" s="12"/>
      <c r="Q4" s="9" t="s">
        <v>61</v>
      </c>
      <c r="R4" s="10" t="s">
        <v>77</v>
      </c>
      <c r="S4" s="11"/>
      <c r="T4" s="11"/>
      <c r="U4" s="11"/>
      <c r="V4" s="11"/>
      <c r="W4" s="12"/>
    </row>
    <row r="5" ht="21.75" customHeight="1" spans="1:23">
      <c r="A5" s="13"/>
      <c r="B5" s="14"/>
      <c r="C5" s="13"/>
      <c r="D5" s="13"/>
      <c r="E5" s="14"/>
      <c r="F5" s="14"/>
      <c r="G5" s="14"/>
      <c r="H5" s="14"/>
      <c r="I5" s="28"/>
      <c r="J5" s="109" t="s">
        <v>58</v>
      </c>
      <c r="K5" s="110"/>
      <c r="L5" s="9" t="s">
        <v>59</v>
      </c>
      <c r="M5" s="9" t="s">
        <v>60</v>
      </c>
      <c r="N5" s="9" t="s">
        <v>58</v>
      </c>
      <c r="O5" s="9" t="s">
        <v>59</v>
      </c>
      <c r="P5" s="9" t="s">
        <v>60</v>
      </c>
      <c r="Q5" s="14"/>
      <c r="R5" s="9" t="s">
        <v>57</v>
      </c>
      <c r="S5" s="8" t="s">
        <v>64</v>
      </c>
      <c r="T5" s="8" t="s">
        <v>183</v>
      </c>
      <c r="U5" s="8" t="s">
        <v>66</v>
      </c>
      <c r="V5" s="8" t="s">
        <v>67</v>
      </c>
      <c r="W5" s="8" t="s">
        <v>68</v>
      </c>
    </row>
    <row r="6" ht="21" customHeight="1" spans="1:23">
      <c r="A6" s="13"/>
      <c r="B6" s="14"/>
      <c r="C6" s="13"/>
      <c r="D6" s="13"/>
      <c r="E6" s="14"/>
      <c r="F6" s="14"/>
      <c r="G6" s="14"/>
      <c r="H6" s="14"/>
      <c r="I6" s="28"/>
      <c r="J6" s="111" t="s">
        <v>57</v>
      </c>
      <c r="K6" s="83"/>
      <c r="L6" s="14"/>
      <c r="M6" s="14"/>
      <c r="N6" s="14"/>
      <c r="O6" s="14"/>
      <c r="P6" s="14"/>
      <c r="Q6" s="14"/>
      <c r="R6" s="14"/>
      <c r="S6" s="13"/>
      <c r="T6" s="13"/>
      <c r="U6" s="13"/>
      <c r="V6" s="13"/>
      <c r="W6" s="13"/>
    </row>
    <row r="7" ht="39.75" customHeight="1" spans="1:23">
      <c r="A7" s="15"/>
      <c r="B7" s="16"/>
      <c r="C7" s="15"/>
      <c r="D7" s="15"/>
      <c r="E7" s="16"/>
      <c r="F7" s="16"/>
      <c r="G7" s="16"/>
      <c r="H7" s="16"/>
      <c r="I7" s="29"/>
      <c r="J7" s="46" t="s">
        <v>57</v>
      </c>
      <c r="K7" s="46" t="s">
        <v>252</v>
      </c>
      <c r="L7" s="16"/>
      <c r="M7" s="16"/>
      <c r="N7" s="16"/>
      <c r="O7" s="16"/>
      <c r="P7" s="16"/>
      <c r="Q7" s="16"/>
      <c r="R7" s="16"/>
      <c r="S7" s="15"/>
      <c r="T7" s="15"/>
      <c r="U7" s="15"/>
      <c r="V7" s="15"/>
      <c r="W7" s="15"/>
    </row>
    <row r="8" ht="19.5" customHeight="1" spans="1:23">
      <c r="A8" s="108">
        <v>1</v>
      </c>
      <c r="B8" s="108">
        <v>2</v>
      </c>
      <c r="C8" s="108">
        <v>3</v>
      </c>
      <c r="D8" s="108">
        <v>4</v>
      </c>
      <c r="E8" s="108">
        <v>5</v>
      </c>
      <c r="F8" s="108">
        <v>6</v>
      </c>
      <c r="G8" s="108">
        <v>7</v>
      </c>
      <c r="H8" s="108">
        <v>8</v>
      </c>
      <c r="I8" s="108">
        <v>9</v>
      </c>
      <c r="J8" s="108">
        <v>10</v>
      </c>
      <c r="K8" s="108">
        <v>11</v>
      </c>
      <c r="L8" s="108">
        <v>12</v>
      </c>
      <c r="M8" s="108">
        <v>13</v>
      </c>
      <c r="N8" s="108">
        <v>14</v>
      </c>
      <c r="O8" s="108">
        <v>15</v>
      </c>
      <c r="P8" s="108">
        <v>16</v>
      </c>
      <c r="Q8" s="108">
        <v>17</v>
      </c>
      <c r="R8" s="108">
        <v>18</v>
      </c>
      <c r="S8" s="108">
        <v>19</v>
      </c>
      <c r="T8" s="108">
        <v>20</v>
      </c>
      <c r="U8" s="108">
        <v>21</v>
      </c>
      <c r="V8" s="108">
        <v>22</v>
      </c>
      <c r="W8" s="108">
        <v>23</v>
      </c>
    </row>
    <row r="9" ht="21.75" customHeight="1" spans="1:23">
      <c r="A9" s="19"/>
      <c r="B9" s="19"/>
      <c r="C9" s="19" t="s">
        <v>253</v>
      </c>
      <c r="D9" s="19"/>
      <c r="E9" s="19"/>
      <c r="F9" s="19"/>
      <c r="G9" s="19"/>
      <c r="H9" s="19"/>
      <c r="I9" s="20">
        <v>100000</v>
      </c>
      <c r="J9" s="20">
        <v>100000</v>
      </c>
      <c r="K9" s="20">
        <v>100000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ht="21.75" customHeight="1" spans="1:23">
      <c r="A10" s="19" t="s">
        <v>254</v>
      </c>
      <c r="B10" s="19" t="s">
        <v>255</v>
      </c>
      <c r="C10" s="19" t="s">
        <v>253</v>
      </c>
      <c r="D10" s="19" t="s">
        <v>70</v>
      </c>
      <c r="E10" s="19" t="s">
        <v>95</v>
      </c>
      <c r="F10" s="19" t="s">
        <v>96</v>
      </c>
      <c r="G10" s="19" t="s">
        <v>206</v>
      </c>
      <c r="H10" s="19" t="s">
        <v>207</v>
      </c>
      <c r="I10" s="20">
        <v>20840</v>
      </c>
      <c r="J10" s="20">
        <v>20840</v>
      </c>
      <c r="K10" s="20">
        <v>20840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ht="21.75" customHeight="1" spans="1:23">
      <c r="A11" s="19" t="s">
        <v>254</v>
      </c>
      <c r="B11" s="19" t="s">
        <v>255</v>
      </c>
      <c r="C11" s="19" t="s">
        <v>253</v>
      </c>
      <c r="D11" s="19" t="s">
        <v>70</v>
      </c>
      <c r="E11" s="19" t="s">
        <v>95</v>
      </c>
      <c r="F11" s="19" t="s">
        <v>96</v>
      </c>
      <c r="G11" s="19" t="s">
        <v>204</v>
      </c>
      <c r="H11" s="19" t="s">
        <v>205</v>
      </c>
      <c r="I11" s="20">
        <v>20000</v>
      </c>
      <c r="J11" s="20">
        <v>20000</v>
      </c>
      <c r="K11" s="20">
        <v>20000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ht="21.75" customHeight="1" spans="1:23">
      <c r="A12" s="19" t="s">
        <v>254</v>
      </c>
      <c r="B12" s="19" t="s">
        <v>255</v>
      </c>
      <c r="C12" s="19" t="s">
        <v>253</v>
      </c>
      <c r="D12" s="19" t="s">
        <v>70</v>
      </c>
      <c r="E12" s="19" t="s">
        <v>95</v>
      </c>
      <c r="F12" s="19" t="s">
        <v>96</v>
      </c>
      <c r="G12" s="19" t="s">
        <v>256</v>
      </c>
      <c r="H12" s="19" t="s">
        <v>257</v>
      </c>
      <c r="I12" s="20">
        <v>500</v>
      </c>
      <c r="J12" s="20">
        <v>500</v>
      </c>
      <c r="K12" s="20">
        <v>500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ht="21.75" customHeight="1" spans="1:23">
      <c r="A13" s="19" t="s">
        <v>254</v>
      </c>
      <c r="B13" s="19" t="s">
        <v>255</v>
      </c>
      <c r="C13" s="19" t="s">
        <v>253</v>
      </c>
      <c r="D13" s="19" t="s">
        <v>70</v>
      </c>
      <c r="E13" s="19" t="s">
        <v>95</v>
      </c>
      <c r="F13" s="19" t="s">
        <v>96</v>
      </c>
      <c r="G13" s="19" t="s">
        <v>258</v>
      </c>
      <c r="H13" s="19" t="s">
        <v>259</v>
      </c>
      <c r="I13" s="20">
        <v>3000</v>
      </c>
      <c r="J13" s="20">
        <v>3000</v>
      </c>
      <c r="K13" s="20">
        <v>3000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ht="21.75" customHeight="1" spans="1:23">
      <c r="A14" s="19" t="s">
        <v>254</v>
      </c>
      <c r="B14" s="19" t="s">
        <v>255</v>
      </c>
      <c r="C14" s="19" t="s">
        <v>253</v>
      </c>
      <c r="D14" s="19" t="s">
        <v>70</v>
      </c>
      <c r="E14" s="19" t="s">
        <v>95</v>
      </c>
      <c r="F14" s="19" t="s">
        <v>96</v>
      </c>
      <c r="G14" s="19" t="s">
        <v>260</v>
      </c>
      <c r="H14" s="19" t="s">
        <v>261</v>
      </c>
      <c r="I14" s="20">
        <v>2000</v>
      </c>
      <c r="J14" s="20">
        <v>2000</v>
      </c>
      <c r="K14" s="20">
        <v>2000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ht="21.75" customHeight="1" spans="1:23">
      <c r="A15" s="19" t="s">
        <v>254</v>
      </c>
      <c r="B15" s="19" t="s">
        <v>255</v>
      </c>
      <c r="C15" s="19" t="s">
        <v>253</v>
      </c>
      <c r="D15" s="19" t="s">
        <v>70</v>
      </c>
      <c r="E15" s="19" t="s">
        <v>95</v>
      </c>
      <c r="F15" s="19" t="s">
        <v>96</v>
      </c>
      <c r="G15" s="19" t="s">
        <v>262</v>
      </c>
      <c r="H15" s="19" t="s">
        <v>263</v>
      </c>
      <c r="I15" s="20">
        <v>1800</v>
      </c>
      <c r="J15" s="20">
        <v>1800</v>
      </c>
      <c r="K15" s="20">
        <v>1800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ht="21.75" customHeight="1" spans="1:23">
      <c r="A16" s="19" t="s">
        <v>254</v>
      </c>
      <c r="B16" s="19" t="s">
        <v>255</v>
      </c>
      <c r="C16" s="19" t="s">
        <v>253</v>
      </c>
      <c r="D16" s="19" t="s">
        <v>70</v>
      </c>
      <c r="E16" s="19" t="s">
        <v>95</v>
      </c>
      <c r="F16" s="19" t="s">
        <v>96</v>
      </c>
      <c r="G16" s="19" t="s">
        <v>193</v>
      </c>
      <c r="H16" s="19" t="s">
        <v>194</v>
      </c>
      <c r="I16" s="20">
        <v>50000</v>
      </c>
      <c r="J16" s="20">
        <v>50000</v>
      </c>
      <c r="K16" s="20">
        <v>50000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ht="21.75" customHeight="1" spans="1:23">
      <c r="A17" s="19" t="s">
        <v>254</v>
      </c>
      <c r="B17" s="19" t="s">
        <v>255</v>
      </c>
      <c r="C17" s="19" t="s">
        <v>253</v>
      </c>
      <c r="D17" s="19" t="s">
        <v>70</v>
      </c>
      <c r="E17" s="19" t="s">
        <v>95</v>
      </c>
      <c r="F17" s="19" t="s">
        <v>96</v>
      </c>
      <c r="G17" s="19" t="s">
        <v>264</v>
      </c>
      <c r="H17" s="19" t="s">
        <v>265</v>
      </c>
      <c r="I17" s="20">
        <v>1860</v>
      </c>
      <c r="J17" s="20">
        <v>1860</v>
      </c>
      <c r="K17" s="20">
        <v>1860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ht="18.75" customHeight="1" spans="1:23">
      <c r="A18" s="34" t="s">
        <v>109</v>
      </c>
      <c r="B18" s="35"/>
      <c r="C18" s="35"/>
      <c r="D18" s="35"/>
      <c r="E18" s="35"/>
      <c r="F18" s="35"/>
      <c r="G18" s="35"/>
      <c r="H18" s="36"/>
      <c r="I18" s="20">
        <v>100000</v>
      </c>
      <c r="J18" s="20">
        <v>100000</v>
      </c>
      <c r="K18" s="20">
        <v>100000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</sheetData>
  <mergeCells count="28">
    <mergeCell ref="A2:W2"/>
    <mergeCell ref="A3:H3"/>
    <mergeCell ref="J4:M4"/>
    <mergeCell ref="N4:P4"/>
    <mergeCell ref="R4:W4"/>
    <mergeCell ref="A18:H18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6"/>
  <sheetViews>
    <sheetView showZeros="0" tabSelected="1" topLeftCell="A2" workbookViewId="0">
      <selection activeCell="C8" sqref="C8:C16"/>
    </sheetView>
  </sheetViews>
  <sheetFormatPr defaultColWidth="10.6555555555556" defaultRowHeight="12" customHeight="1"/>
  <cols>
    <col min="1" max="1" width="40" customWidth="1"/>
    <col min="2" max="2" width="26.3222222222222" customWidth="1"/>
    <col min="3" max="3" width="42.9777777777778" customWidth="1"/>
    <col min="4" max="5" width="19.3222222222222" customWidth="1"/>
    <col min="6" max="6" width="22.3222222222222" customWidth="1"/>
    <col min="7" max="7" width="12.3222222222222" customWidth="1"/>
    <col min="8" max="8" width="22.9777777777778" customWidth="1"/>
    <col min="9" max="10" width="12.3222222222222" customWidth="1"/>
    <col min="11" max="11" width="22" customWidth="1"/>
  </cols>
  <sheetData>
    <row r="1" ht="15" customHeight="1" spans="2:11">
      <c r="B1" s="102"/>
      <c r="K1" s="76" t="s">
        <v>266</v>
      </c>
    </row>
    <row r="2" ht="33" customHeight="1" spans="1:11">
      <c r="A2" s="4" t="str">
        <f>"2026"&amp;"年项目支出绩效目标表"</f>
        <v>2026年项目支出绩效目标表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7.25" customHeight="1" spans="1:3">
      <c r="A3" s="5" t="str">
        <f>"单位名称："&amp;"龙陵县红十字会"</f>
        <v>单位名称：龙陵县红十字会</v>
      </c>
      <c r="B3" s="48"/>
      <c r="C3" s="48"/>
    </row>
    <row r="4" ht="44.25" customHeight="1" spans="1:11">
      <c r="A4" s="46" t="s">
        <v>267</v>
      </c>
      <c r="B4" s="46" t="s">
        <v>168</v>
      </c>
      <c r="C4" s="46" t="s">
        <v>268</v>
      </c>
      <c r="D4" s="46" t="s">
        <v>269</v>
      </c>
      <c r="E4" s="46" t="s">
        <v>270</v>
      </c>
      <c r="F4" s="46" t="s">
        <v>271</v>
      </c>
      <c r="G4" s="49" t="s">
        <v>272</v>
      </c>
      <c r="H4" s="46" t="s">
        <v>273</v>
      </c>
      <c r="I4" s="49" t="s">
        <v>274</v>
      </c>
      <c r="J4" s="49" t="s">
        <v>275</v>
      </c>
      <c r="K4" s="46" t="s">
        <v>276</v>
      </c>
    </row>
    <row r="5" ht="19.5" customHeight="1" spans="1:11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9">
        <v>6</v>
      </c>
      <c r="G5" s="46">
        <v>7</v>
      </c>
      <c r="H5" s="49">
        <v>8</v>
      </c>
      <c r="I5" s="49">
        <v>9</v>
      </c>
      <c r="J5" s="46">
        <v>10</v>
      </c>
      <c r="K5" s="46">
        <v>11</v>
      </c>
    </row>
    <row r="6" ht="40.5" customHeight="1" spans="1:11">
      <c r="A6" s="19" t="s">
        <v>70</v>
      </c>
      <c r="B6" s="103"/>
      <c r="C6" s="19"/>
      <c r="D6" s="19"/>
      <c r="E6" s="19"/>
      <c r="F6" s="19"/>
      <c r="G6" s="19"/>
      <c r="H6" s="19"/>
      <c r="I6" s="19"/>
      <c r="J6" s="19"/>
      <c r="K6" s="19"/>
    </row>
    <row r="7" ht="40.5" customHeight="1" spans="1:11">
      <c r="A7" s="21" t="s">
        <v>70</v>
      </c>
      <c r="B7" s="103"/>
      <c r="C7" s="19"/>
      <c r="D7" s="19"/>
      <c r="E7" s="19"/>
      <c r="F7" s="19"/>
      <c r="G7" s="22"/>
      <c r="H7" s="19"/>
      <c r="I7" s="22"/>
      <c r="J7" s="22"/>
      <c r="K7" s="19"/>
    </row>
    <row r="8" ht="40.5" customHeight="1" spans="1:11">
      <c r="A8" s="86" t="s">
        <v>253</v>
      </c>
      <c r="B8" s="103" t="s">
        <v>255</v>
      </c>
      <c r="C8" s="104" t="s">
        <v>277</v>
      </c>
      <c r="D8" s="19" t="s">
        <v>278</v>
      </c>
      <c r="E8" s="19" t="s">
        <v>279</v>
      </c>
      <c r="F8" s="19" t="s">
        <v>280</v>
      </c>
      <c r="G8" s="22" t="s">
        <v>281</v>
      </c>
      <c r="H8" s="19" t="s">
        <v>282</v>
      </c>
      <c r="I8" s="22" t="s">
        <v>283</v>
      </c>
      <c r="J8" s="22" t="s">
        <v>284</v>
      </c>
      <c r="K8" s="19" t="s">
        <v>285</v>
      </c>
    </row>
    <row r="9" ht="40.5" customHeight="1" spans="1:11">
      <c r="A9" s="86" t="s">
        <v>253</v>
      </c>
      <c r="B9" s="103" t="s">
        <v>255</v>
      </c>
      <c r="C9" s="105"/>
      <c r="D9" s="19" t="s">
        <v>278</v>
      </c>
      <c r="E9" s="19" t="s">
        <v>279</v>
      </c>
      <c r="F9" s="19" t="s">
        <v>286</v>
      </c>
      <c r="G9" s="22" t="s">
        <v>281</v>
      </c>
      <c r="H9" s="19" t="s">
        <v>287</v>
      </c>
      <c r="I9" s="22" t="s">
        <v>288</v>
      </c>
      <c r="J9" s="22" t="s">
        <v>284</v>
      </c>
      <c r="K9" s="19" t="s">
        <v>285</v>
      </c>
    </row>
    <row r="10" ht="40.5" customHeight="1" spans="1:11">
      <c r="A10" s="86" t="s">
        <v>253</v>
      </c>
      <c r="B10" s="103" t="s">
        <v>255</v>
      </c>
      <c r="C10" s="105"/>
      <c r="D10" s="19" t="s">
        <v>278</v>
      </c>
      <c r="E10" s="19" t="s">
        <v>279</v>
      </c>
      <c r="F10" s="19" t="s">
        <v>289</v>
      </c>
      <c r="G10" s="22" t="s">
        <v>281</v>
      </c>
      <c r="H10" s="19" t="s">
        <v>290</v>
      </c>
      <c r="I10" s="22" t="s">
        <v>288</v>
      </c>
      <c r="J10" s="22" t="s">
        <v>284</v>
      </c>
      <c r="K10" s="19" t="s">
        <v>289</v>
      </c>
    </row>
    <row r="11" ht="40.5" customHeight="1" spans="1:11">
      <c r="A11" s="86" t="s">
        <v>253</v>
      </c>
      <c r="B11" s="103" t="s">
        <v>255</v>
      </c>
      <c r="C11" s="105"/>
      <c r="D11" s="19" t="s">
        <v>278</v>
      </c>
      <c r="E11" s="19" t="s">
        <v>279</v>
      </c>
      <c r="F11" s="19" t="s">
        <v>291</v>
      </c>
      <c r="G11" s="22" t="s">
        <v>281</v>
      </c>
      <c r="H11" s="19" t="s">
        <v>292</v>
      </c>
      <c r="I11" s="22" t="s">
        <v>288</v>
      </c>
      <c r="J11" s="22" t="s">
        <v>284</v>
      </c>
      <c r="K11" s="19" t="s">
        <v>285</v>
      </c>
    </row>
    <row r="12" ht="40.5" customHeight="1" spans="1:11">
      <c r="A12" s="86" t="s">
        <v>253</v>
      </c>
      <c r="B12" s="103" t="s">
        <v>255</v>
      </c>
      <c r="C12" s="105"/>
      <c r="D12" s="19" t="s">
        <v>278</v>
      </c>
      <c r="E12" s="19" t="s">
        <v>293</v>
      </c>
      <c r="F12" s="19" t="s">
        <v>294</v>
      </c>
      <c r="G12" s="22" t="s">
        <v>281</v>
      </c>
      <c r="H12" s="19" t="s">
        <v>295</v>
      </c>
      <c r="I12" s="22" t="s">
        <v>296</v>
      </c>
      <c r="J12" s="22" t="s">
        <v>284</v>
      </c>
      <c r="K12" s="19" t="s">
        <v>285</v>
      </c>
    </row>
    <row r="13" ht="40.5" customHeight="1" spans="1:11">
      <c r="A13" s="86" t="s">
        <v>253</v>
      </c>
      <c r="B13" s="103" t="s">
        <v>255</v>
      </c>
      <c r="C13" s="105"/>
      <c r="D13" s="19" t="s">
        <v>278</v>
      </c>
      <c r="E13" s="19" t="s">
        <v>297</v>
      </c>
      <c r="F13" s="19" t="s">
        <v>298</v>
      </c>
      <c r="G13" s="22" t="s">
        <v>299</v>
      </c>
      <c r="H13" s="19" t="s">
        <v>300</v>
      </c>
      <c r="I13" s="22" t="s">
        <v>296</v>
      </c>
      <c r="J13" s="22" t="s">
        <v>284</v>
      </c>
      <c r="K13" s="19" t="s">
        <v>301</v>
      </c>
    </row>
    <row r="14" ht="40.5" customHeight="1" spans="1:11">
      <c r="A14" s="86" t="s">
        <v>253</v>
      </c>
      <c r="B14" s="103" t="s">
        <v>255</v>
      </c>
      <c r="C14" s="105"/>
      <c r="D14" s="19" t="s">
        <v>302</v>
      </c>
      <c r="E14" s="19" t="s">
        <v>303</v>
      </c>
      <c r="F14" s="19" t="s">
        <v>304</v>
      </c>
      <c r="G14" s="22" t="s">
        <v>281</v>
      </c>
      <c r="H14" s="19" t="s">
        <v>305</v>
      </c>
      <c r="I14" s="22" t="s">
        <v>306</v>
      </c>
      <c r="J14" s="22" t="s">
        <v>307</v>
      </c>
      <c r="K14" s="19" t="s">
        <v>285</v>
      </c>
    </row>
    <row r="15" ht="40.5" customHeight="1" spans="1:11">
      <c r="A15" s="86" t="s">
        <v>253</v>
      </c>
      <c r="B15" s="103" t="s">
        <v>255</v>
      </c>
      <c r="C15" s="105"/>
      <c r="D15" s="19" t="s">
        <v>308</v>
      </c>
      <c r="E15" s="19" t="s">
        <v>309</v>
      </c>
      <c r="F15" s="19" t="s">
        <v>309</v>
      </c>
      <c r="G15" s="22" t="s">
        <v>281</v>
      </c>
      <c r="H15" s="19" t="s">
        <v>310</v>
      </c>
      <c r="I15" s="22" t="s">
        <v>296</v>
      </c>
      <c r="J15" s="22" t="s">
        <v>284</v>
      </c>
      <c r="K15" s="19" t="s">
        <v>311</v>
      </c>
    </row>
    <row r="16" ht="40.5" customHeight="1" spans="1:11">
      <c r="A16" s="86" t="s">
        <v>253</v>
      </c>
      <c r="B16" s="103" t="s">
        <v>255</v>
      </c>
      <c r="C16" s="106"/>
      <c r="D16" s="19" t="s">
        <v>312</v>
      </c>
      <c r="E16" s="19" t="s">
        <v>313</v>
      </c>
      <c r="F16" s="19" t="s">
        <v>314</v>
      </c>
      <c r="G16" s="22" t="s">
        <v>315</v>
      </c>
      <c r="H16" s="19" t="s">
        <v>154</v>
      </c>
      <c r="I16" s="22" t="s">
        <v>316</v>
      </c>
      <c r="J16" s="22" t="s">
        <v>284</v>
      </c>
      <c r="K16" s="19" t="s">
        <v>317</v>
      </c>
    </row>
  </sheetData>
  <mergeCells count="5">
    <mergeCell ref="A2:K2"/>
    <mergeCell ref="A3:I3"/>
    <mergeCell ref="A8:A16"/>
    <mergeCell ref="B8:B16"/>
    <mergeCell ref="C8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政府购买服务预算表08</vt:lpstr>
      <vt:lpstr>市对下转移支付预算表09-1</vt:lpstr>
      <vt:lpstr>市对下转移支付绩效目标表09-2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董诗香（收发员）</cp:lastModifiedBy>
  <dcterms:created xsi:type="dcterms:W3CDTF">2026-02-28T14:02:00Z</dcterms:created>
  <dcterms:modified xsi:type="dcterms:W3CDTF">2026-03-05T08:20:04Z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1C2D1E9C4906473B85F2E1121DC9D5D0_13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0</vt:i4>
  </property>
</Properties>
</file>