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873" firstSheet="9" activeTab="16"/>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州对下转移支付预算表09-1" sheetId="14" r:id="rId13"/>
    <sheet name="州对下转移支付绩效目标表09-2" sheetId="15" r:id="rId14"/>
    <sheet name="新增资产配置表10" sheetId="16" r:id="rId15"/>
    <sheet name="上级补助项目支出预算表11" sheetId="17" r:id="rId16"/>
    <sheet name="部门项目中期规划预算表12" sheetId="18" r:id="rId17"/>
  </sheets>
  <calcPr calcId="144525"/>
</workbook>
</file>

<file path=xl/sharedStrings.xml><?xml version="1.0" encoding="utf-8"?>
<sst xmlns="http://schemas.openxmlformats.org/spreadsheetml/2006/main" count="1426" uniqueCount="429">
  <si>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</si>
  <si>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</si>
  <si>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</si>
  <si>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</si>
  <si>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</si>
  <si>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</si>
  <si>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</si>
  <si>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</si>
  <si>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</si>
  <si>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</si>
  <si>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</si>
  <si>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</si>
  <si>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</si>
  <si>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</si>
  <si>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</si>
  <si>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</si>
  <si>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</si>
  <si>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</si>
  <si>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</si>
  <si>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</si>
  <si>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</si>
  <si>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</si>
  <si>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</si>
  <si>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</si>
  <si>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</si>
  <si>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</si>
  <si>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</si>
  <si>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</si>
  <si>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</si>
  <si>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</si>
  <si>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</si>
  <si>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</si>
  <si>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</si>
  <si>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</si>
  <si>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</si>
  <si>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</si>
  <si>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</si>
  <si>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</si>
  <si>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</si>
  <si>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</si>
  <si>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</si>
  <si>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</si>
  <si>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</si>
  <si>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</si>
  <si>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</si>
  <si>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265001</t>
  </si>
  <si>
    <t>德宏州红十字会</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</si>
  <si>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</si>
  <si>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</si>
  <si>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</si>
  <si>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</si>
  <si>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</si>
  <si>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</si>
  <si>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</si>
  <si>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</si>
  <si>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</si>
  <si>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</si>
  <si>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</si>
  <si>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</si>
  <si>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</si>
  <si>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</si>
  <si>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</si>
  <si>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</si>
  <si>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</si>
  <si>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</si>
  <si>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</si>
  <si>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</si>
  <si>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</si>
  <si>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</si>
  <si>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</si>
  <si>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</si>
  <si>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</si>
  <si>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</si>
  <si>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</si>
  <si>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</si>
  <si>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</si>
  <si>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</si>
  <si>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</si>
  <si>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</si>
  <si>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</si>
  <si>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2080505</t>
  </si>
  <si>
    <t>机关事业单位基本养老保险缴费支出</t>
  </si>
  <si>
    <t>20816</t>
  </si>
  <si>
    <t>红十字事业</t>
  </si>
  <si>
    <t>2081601</t>
  </si>
  <si>
    <t>行政运行</t>
  </si>
  <si>
    <t>2081602</t>
  </si>
  <si>
    <t>一般行政管理事务</t>
  </si>
  <si>
    <t>2081699</t>
  </si>
  <si>
    <t>其他红十字事业支出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</si>
  <si>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</si>
  <si>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</si>
  <si>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</si>
  <si>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</si>
  <si>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</si>
  <si>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</si>
  <si>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</si>
  <si>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</si>
  <si>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</si>
  <si>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</si>
  <si>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</si>
  <si>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</si>
  <si>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</si>
  <si>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</si>
  <si>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</si>
  <si>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</si>
  <si>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</si>
  <si>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</si>
  <si>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</si>
  <si>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</si>
  <si>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</si>
  <si>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</si>
  <si>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</si>
  <si>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</si>
  <si>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</si>
  <si>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</si>
  <si>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</si>
  <si>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</si>
  <si>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</si>
  <si>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</si>
  <si>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</si>
  <si>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</si>
  <si>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</si>
  <si>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</si>
  <si>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</si>
  <si>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</si>
  <si>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</si>
  <si>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</si>
  <si>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</si>
  <si>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</si>
  <si>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</si>
  <si>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</si>
  <si>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</si>
  <si>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</si>
  <si>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</si>
  <si>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</si>
  <si>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</si>
  <si>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</si>
  <si>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</si>
  <si>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</si>
  <si>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</si>
  <si>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</si>
  <si>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</si>
  <si>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</si>
  <si>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</si>
  <si>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</si>
  <si>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</si>
  <si>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</si>
  <si>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</si>
  <si>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</si>
  <si>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</si>
  <si>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</si>
  <si>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</si>
  <si>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</si>
  <si>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</si>
  <si>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</si>
  <si>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</si>
  <si>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</si>
  <si>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533100210000000002067</t>
  </si>
  <si>
    <t>行政人员支出工资</t>
  </si>
  <si>
    <t>30101</t>
  </si>
  <si>
    <t>基本工资</t>
  </si>
  <si>
    <t>30102</t>
  </si>
  <si>
    <t>津贴补贴</t>
  </si>
  <si>
    <t>30103</t>
  </si>
  <si>
    <t>奖金</t>
  </si>
  <si>
    <t>533100231100001455338</t>
  </si>
  <si>
    <t>绩效奖励行政</t>
  </si>
  <si>
    <t>533100210000000002068</t>
  </si>
  <si>
    <t>社会保障缴费</t>
  </si>
  <si>
    <t>30108</t>
  </si>
  <si>
    <t>机关事业单位基本养老保险缴费</t>
  </si>
  <si>
    <t>30110</t>
  </si>
  <si>
    <t>职工基本医疗保险缴费</t>
  </si>
  <si>
    <t>533100231100001079063</t>
  </si>
  <si>
    <t>退休公务员医疗费</t>
  </si>
  <si>
    <t>30111</t>
  </si>
  <si>
    <t>公务员医疗补助缴费</t>
  </si>
  <si>
    <t>30112</t>
  </si>
  <si>
    <t>其他社会保障缴费</t>
  </si>
  <si>
    <t>533100210000000002069</t>
  </si>
  <si>
    <t>30113</t>
  </si>
  <si>
    <t>533100231100001229918</t>
  </si>
  <si>
    <t>编外人员经费</t>
  </si>
  <si>
    <t>30199</t>
  </si>
  <si>
    <t>其他工资福利支出</t>
  </si>
  <si>
    <t>533100221100000391508</t>
  </si>
  <si>
    <t>备灾救灾中心保安保洁费</t>
  </si>
  <si>
    <t>533100221100000340906</t>
  </si>
  <si>
    <t>公用经费安排的工会经费</t>
  </si>
  <si>
    <t>30228</t>
  </si>
  <si>
    <t>工会经费</t>
  </si>
  <si>
    <t>533100261100005014113</t>
  </si>
  <si>
    <t>公用经费安排的其他工资福利支出</t>
  </si>
  <si>
    <t>30114</t>
  </si>
  <si>
    <t>医疗费</t>
  </si>
  <si>
    <t>533100261100004943586</t>
  </si>
  <si>
    <t>公用经费安排的社会保障缴费</t>
  </si>
  <si>
    <t>533100210000000002073</t>
  </si>
  <si>
    <t>一般公用经费</t>
  </si>
  <si>
    <t>30205</t>
  </si>
  <si>
    <t>水费</t>
  </si>
  <si>
    <t>30206</t>
  </si>
  <si>
    <t>电费</t>
  </si>
  <si>
    <t>30211</t>
  </si>
  <si>
    <t>差旅费</t>
  </si>
  <si>
    <t>533100210000000002072</t>
  </si>
  <si>
    <t>退休公用经费</t>
  </si>
  <si>
    <t>30201</t>
  </si>
  <si>
    <t>办公费</t>
  </si>
  <si>
    <t>533100261100004943599</t>
  </si>
  <si>
    <t>533100231100001079064</t>
  </si>
  <si>
    <t>公务交通补贴（行政）</t>
  </si>
  <si>
    <t>30239</t>
  </si>
  <si>
    <t>其他交通费用</t>
  </si>
  <si>
    <t>预算05-1表</t>
  </si>
  <si>
    <t>项目分类</t>
  </si>
  <si>
    <t>项目单位</t>
  </si>
  <si>
    <t>经济科目编码</t>
  </si>
  <si>
    <t>经济科目名称</t>
  </si>
  <si>
    <t>本年拨款</t>
  </si>
  <si>
    <t>其中：本次下达</t>
  </si>
  <si>
    <t>单位资金安排其他红十字事业发展经费</t>
  </si>
  <si>
    <t>事业发展类</t>
  </si>
  <si>
    <t>533100221100000883705</t>
  </si>
  <si>
    <t>30207</t>
  </si>
  <si>
    <t>邮电费</t>
  </si>
  <si>
    <t>30218</t>
  </si>
  <si>
    <t>专用材料费</t>
  </si>
  <si>
    <t>30226</t>
  </si>
  <si>
    <t>劳务费</t>
  </si>
  <si>
    <t>红十字会机构保障与对外交流经费</t>
  </si>
  <si>
    <t>533100261100005005780</t>
  </si>
  <si>
    <t>30215</t>
  </si>
  <si>
    <t>会议费</t>
  </si>
  <si>
    <t>30216</t>
  </si>
  <si>
    <t>培训费</t>
  </si>
  <si>
    <t>30217</t>
  </si>
  <si>
    <t>30227</t>
  </si>
  <si>
    <t>委托业务费</t>
  </si>
  <si>
    <t>30231</t>
  </si>
  <si>
    <t>公务用车运行维护费</t>
  </si>
  <si>
    <t>31007</t>
  </si>
  <si>
    <t>信息网络及软件购置更新</t>
  </si>
  <si>
    <t>救灾应急及人道主义救助经费</t>
  </si>
  <si>
    <t>533100200000000000118</t>
  </si>
  <si>
    <t>30306</t>
  </si>
  <si>
    <t>救济费</t>
  </si>
  <si>
    <t>31008</t>
  </si>
  <si>
    <t>物资储备</t>
  </si>
  <si>
    <t>应急救护培训经费</t>
  </si>
  <si>
    <t>533100261100004923001</t>
  </si>
  <si>
    <t>预算05-2表</t>
  </si>
  <si>
    <t>单位名称、项目名称</t>
  </si>
  <si>
    <t>项目年度绩效目标</t>
  </si>
  <si>
    <t>一级指标</t>
  </si>
  <si>
    <t>二级指标</t>
  </si>
  <si>
    <t>三级指标</t>
  </si>
  <si>
    <t>指标
性质</t>
  </si>
  <si>
    <t>指标值</t>
  </si>
  <si>
    <t>度量
单位</t>
  </si>
  <si>
    <t>指标属性</t>
  </si>
  <si>
    <t>指标内容</t>
  </si>
  <si>
    <t>年度工作重点放在开展应急救护普及培训、公益活动、志愿服务、无偿献血、造血干细胞捐献、人体器官捐献、助困助医助学、残疾人假肢安装维修、博爱援建、备灾仓库等级评定、信息化建设、“胞波情暖.携手同行”红十字救护员国际认证培训对外交流合作项目等人道救助和人道服务方面；工作范围涉及州直及各县市需重点救助的特殊困难人群；工作方向是开展健康促进、大病救助、博爱援建、志愿服务、对外交流与合作等经常性的人道主义工作，进一步促进人道救助和人道服务工作。</t>
  </si>
  <si>
    <t>产出指标</t>
  </si>
  <si>
    <t>数量指标</t>
  </si>
  <si>
    <t>开展对外交流合作项目数</t>
  </si>
  <si>
    <t>&gt;=</t>
  </si>
  <si>
    <t>01</t>
  </si>
  <si>
    <t>次</t>
  </si>
  <si>
    <t>定量指标</t>
  </si>
  <si>
    <t>反映部门通过开展不少于1次交流合作项目，构建亲诚惠容的邻里关系贡献红十字力量。</t>
  </si>
  <si>
    <t>机构运转保障率</t>
  </si>
  <si>
    <t>98</t>
  </si>
  <si>
    <t>%</t>
  </si>
  <si>
    <t>反映保障办公与后勤工作正常开展情况。</t>
  </si>
  <si>
    <t>召开法定会议数</t>
  </si>
  <si>
    <t>年度召开年度监事会、理事会、常务理事会会议各1次。</t>
  </si>
  <si>
    <t>培训及基层调研完成率</t>
  </si>
  <si>
    <t>反映部门按要求参加各类业务提升培训和调研工作的完成情况。</t>
  </si>
  <si>
    <t>财务管理执行数</t>
  </si>
  <si>
    <t>项</t>
  </si>
  <si>
    <t>反映部门财务管理内控控制，年度专项审计、监督检查及财务核算运行情况</t>
  </si>
  <si>
    <t>质量指标</t>
  </si>
  <si>
    <t>合作项目内容完成率</t>
  </si>
  <si>
    <t>=</t>
  </si>
  <si>
    <t>100</t>
  </si>
  <si>
    <t>指对外交流合作项目设定议程、主题和核心内容的实际完成比例。反映项目执行的规范性与深度。</t>
  </si>
  <si>
    <t>公文处理准确率</t>
  </si>
  <si>
    <t>反映部门年度公文收发、流转的准确率。</t>
  </si>
  <si>
    <t>时效指标</t>
  </si>
  <si>
    <t>项目按时开展率</t>
  </si>
  <si>
    <t>反映对外交流合作项目按时开展情况。</t>
  </si>
  <si>
    <t>年度重点工作指标完成及时率</t>
  </si>
  <si>
    <t>反映上级下达年度重点工作指标完成情况。</t>
  </si>
  <si>
    <t>法定职责工作任务完成及时率</t>
  </si>
  <si>
    <t>90</t>
  </si>
  <si>
    <t>反应部门法定工作任务是否在规定时间内完成。</t>
  </si>
  <si>
    <t>档案归档及时率</t>
  </si>
  <si>
    <t>反映部门年度形成的文书、财务、项目、捐赠等档案归集整理及时性。</t>
  </si>
  <si>
    <t>效益指标</t>
  </si>
  <si>
    <t>社会效益</t>
  </si>
  <si>
    <t>政策知晓率</t>
  </si>
  <si>
    <t>反应部门按照法定职责开展“三救”“三献”等红十字事业宣传普及活动情况。</t>
  </si>
  <si>
    <t>可持续影响</t>
  </si>
  <si>
    <t>长期合作机制建立情况</t>
  </si>
  <si>
    <t>个
(项)</t>
  </si>
  <si>
    <t>反映项目的开展是否推动了与合作伙伴建立定期会晤、人员互访、信息共享等长效合作机制。</t>
  </si>
  <si>
    <t>满意度指标</t>
  </si>
  <si>
    <t>服务对象满意度</t>
  </si>
  <si>
    <t>社会公众满意度</t>
  </si>
  <si>
    <t>反映部门履职后的受益群体对部门履行职能职责的满意程度以及参与对外交流项目的合作伙伴对过程、成果及中方专业度的满意程度。</t>
  </si>
  <si>
    <t>在我州辖区内，持续推动应急救护培训工作的开展，紧盯重点人群、重点地区开展取证及普及性培训，切实履行好红十字会“开展应急救护培训，普及应急救护、防灾避险和卫生健康知识，组织志愿者参与现场救护”的法定职责。</t>
  </si>
  <si>
    <t>救护取证培训数</t>
  </si>
  <si>
    <t>500</t>
  </si>
  <si>
    <t>人次</t>
  </si>
  <si>
    <t>反应我会在初学机动车驾驶员、旅游、电力、民航等特殊行业和部门中开展初级应急救护培训人数。</t>
  </si>
  <si>
    <t>救护知识普及数</t>
  </si>
  <si>
    <t>1500</t>
  </si>
  <si>
    <t>反映部门按年度计划面对社会公众开展应急救护普及培训人数。</t>
  </si>
  <si>
    <t>救护培训人员合格率</t>
  </si>
  <si>
    <t>95</t>
  </si>
  <si>
    <t>反映单位组织开展应急救护取证培训的质量。</t>
  </si>
  <si>
    <t>救护培训开展及时率</t>
  </si>
  <si>
    <t>反映部门应急救护培训任务完成的及时情况。</t>
  </si>
  <si>
    <t>“急救地摊”活动</t>
  </si>
  <si>
    <t>反映部门开展应急救护志愿服务“急救地摊”活动情况。</t>
  </si>
  <si>
    <t>应急救护培训工作管理制度健全率</t>
  </si>
  <si>
    <t>反映部门内部应急救护培训工作管理制度建立健全情况。</t>
  </si>
  <si>
    <t>参训人员满意度</t>
  </si>
  <si>
    <t>反映参训人员对应急救护培训内容、讲师授课、课程设置和培训效果等的满意度</t>
  </si>
  <si>
    <t>在强化储备物资日常维护和管理的同时，根据仓库物资现有存量数和物品情况，结合社会需求，采购补充备灾救灾仓库应急救援物资，协同第三方提升物资出入库时效，强化红十字会救灾救助的实力，确保及时、有效地开展应急救援。
年度持续针对适龄儿童、在校学生、留守儿童及考取大学因贫无力入学的人群开展“捐资助学活动”；对艾滋病致孤儿童、孤寡老人、弱势妇女等困难群体开展健康促进、大病救助、扶贫帮困等人道主义救助；及时汇总筛选救助对象，按照救助管理办法开展实施，为困难群体提供全方位、多层次的帮助。为践行红十字会“保护生命和健康”的宗旨，促进中缅边境地区民生改善与友好交流，德宏州红十字会计划于2026年在瑞丽市国门小学开展对外交流活动，通过物资捐赠等形式，为困难学生及家长送去温暖，助力边境地区教育发展与民心相通。</t>
  </si>
  <si>
    <t>物资设备采购完成率</t>
  </si>
  <si>
    <t>反应年度根据财政预算资金安排数及社会需求情况补足仓储物资。</t>
  </si>
  <si>
    <t>人道主义救助对象</t>
  </si>
  <si>
    <t>30</t>
  </si>
  <si>
    <t>人</t>
  </si>
  <si>
    <t>面对社会弱势群体开展医疗救助、博爱助学、贫困帮扶等人道主义救助。</t>
  </si>
  <si>
    <t>物资验收合格率</t>
  </si>
  <si>
    <t>反映年度采购物资质检合格情况。</t>
  </si>
  <si>
    <t>救助资格审核准确性</t>
  </si>
  <si>
    <t>反映审核受益人救助资格审核准确性。</t>
  </si>
  <si>
    <t>物资采购及时率</t>
  </si>
  <si>
    <t>反应物资是否按采购管理办法和采购合同条款在规定时间内完成采购。</t>
  </si>
  <si>
    <t>救助金发放及时性</t>
  </si>
  <si>
    <t>反应救助工作任务是否在规定时间内完成。</t>
  </si>
  <si>
    <t>物资需求适用率</t>
  </si>
  <si>
    <t>反应年度采购物资是否适用于社会救助需求。</t>
  </si>
  <si>
    <t>缓解困难群众负担</t>
  </si>
  <si>
    <t>缓解</t>
  </si>
  <si>
    <t>定性指标</t>
  </si>
  <si>
    <t>反映救助款物拨付后是否一定程度缓解困难群众负担。</t>
  </si>
  <si>
    <t>应急救援机制适用性</t>
  </si>
  <si>
    <t>反映部门应急救援机制建立健全情况。</t>
  </si>
  <si>
    <t>救助工作管理制度健全率</t>
  </si>
  <si>
    <t>反映部门人道主义救助工作管理制度建立健全情况。</t>
  </si>
  <si>
    <t>受益对象满意度</t>
  </si>
  <si>
    <t>反应受益人对红会人道救助工作满意度情况。</t>
  </si>
  <si>
    <t>培训耗材/教具采购数</t>
  </si>
  <si>
    <t>1000</t>
  </si>
  <si>
    <t>份</t>
  </si>
  <si>
    <t>反应我会根据应急救护培训工作实际采购三角巾、绷带、呼吸膜、AED、模拟人等相关培训材料。</t>
  </si>
  <si>
    <t>培训耗材/教具验收合格率</t>
  </si>
  <si>
    <t>反映单位所购应急救护培训耗材/教具的质量。</t>
  </si>
  <si>
    <t>采购及时率</t>
  </si>
  <si>
    <t>反映部门应急救护培训采购任务完成的及时情况。</t>
  </si>
  <si>
    <t>反应部门按照法定职责开展应急救护宣传普及情况。</t>
  </si>
  <si>
    <t>应急救护培训管理制度健全率</t>
  </si>
  <si>
    <t>反映部门应急救护培训管理制度建立健全情况。</t>
  </si>
  <si>
    <t>反映参训人员对应急救护培训内容、讲师授课、课程设置和培训效果等的满意度。</t>
  </si>
  <si>
    <t>预算06表</t>
  </si>
  <si>
    <t>政府性基金预算支出预算表</t>
  </si>
  <si>
    <t>单位名称：德宏傣族景颇族自治州残疾人联合会</t>
  </si>
  <si>
    <t>本年政府性基金预算支出</t>
  </si>
  <si>
    <t>合  计</t>
  </si>
  <si>
    <t>注：本单位本年度无此项预算。</t>
  </si>
  <si>
    <t>预算07表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</si>
  <si>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</si>
  <si>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</si>
  <si>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</si>
  <si>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</si>
  <si>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</si>
  <si>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</si>
  <si>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</si>
  <si>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</si>
  <si>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</si>
  <si>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</si>
  <si>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</si>
  <si>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备灾救灾中心保安费</t>
  </si>
  <si>
    <t>保安服务</t>
  </si>
  <si>
    <t>元</t>
  </si>
  <si>
    <t>备灾救灾中心保洁费</t>
  </si>
  <si>
    <t>物业管理服务</t>
  </si>
  <si>
    <t>复印纸</t>
  </si>
  <si>
    <t>件</t>
  </si>
  <si>
    <t>公车燃油费</t>
  </si>
  <si>
    <t>车辆加油、添加燃料服务</t>
  </si>
  <si>
    <t>公车保险费</t>
  </si>
  <si>
    <t>机动车保险服务</t>
  </si>
  <si>
    <t>预算08表</t>
  </si>
  <si>
    <t>政府购买服务项目</t>
  </si>
  <si>
    <t>政府购买服务目录</t>
  </si>
  <si>
    <t>预算09-1表</t>
  </si>
  <si>
    <t>单位名称（项目）</t>
  </si>
  <si>
    <t>地区</t>
  </si>
  <si>
    <t>政府性基金</t>
  </si>
  <si>
    <t>芒市</t>
  </si>
  <si>
    <t>梁河</t>
  </si>
  <si>
    <t>盈江</t>
  </si>
  <si>
    <t>陇川</t>
  </si>
  <si>
    <t>瑞丽</t>
  </si>
  <si>
    <t>预算09-2表</t>
  </si>
  <si>
    <t>指标性质</t>
  </si>
  <si>
    <t>度量单位</t>
  </si>
  <si>
    <t>预算10表</t>
  </si>
  <si>
    <t>资产类别</t>
  </si>
  <si>
    <t>资产分类代码.名称</t>
  </si>
  <si>
    <t>资产名称</t>
  </si>
  <si>
    <t>计量单位</t>
  </si>
  <si>
    <t>财政部门批复数（元）</t>
  </si>
  <si>
    <t>单价</t>
  </si>
  <si>
    <t>金额</t>
  </si>
  <si>
    <t>预算11表</t>
  </si>
  <si>
    <t>上级补助</t>
  </si>
  <si>
    <t>预算12表</t>
  </si>
  <si>
    <t>项目级次</t>
  </si>
  <si>
    <t>313 事业发展类</t>
  </si>
  <si>
    <t>本级</t>
  </si>
  <si>
    <t/>
  </si>
</sst>
</file>

<file path=xl/styles.xml><?xml version="1.0" encoding="utf-8"?>
<styleSheet xmlns="http://schemas.openxmlformats.org/spreadsheetml/2006/main">
  <numFmts count="9">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 numFmtId="176" formatCode="yyyy/mm/dd\ hh:mm:ss"/>
    <numFmt numFmtId="177" formatCode="hh:mm:ss"/>
    <numFmt numFmtId="178" formatCode="#,##0;\-#,##0;;@"/>
    <numFmt numFmtId="179" formatCode="yyyy/mm/dd"/>
    <numFmt numFmtId="180" formatCode="#,##0.00;\-#,##0.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b/>
      <sz val="18"/>
      <color theme="3"/>
      <name val="宋体"/>
      <charset val="134"/>
      <scheme val="minor"/>
    </font>
    <font>
      <u/>
      <sz val="11"/>
      <color rgb="FF800080"/>
      <name val="宋体"/>
      <charset val="0"/>
      <scheme val="minor"/>
    </font>
    <font>
      <sz val="11"/>
      <color theme="1"/>
      <name val="宋体"/>
      <charset val="0"/>
      <scheme val="minor"/>
    </font>
    <font>
      <sz val="11"/>
      <color theme="0"/>
      <name val="宋体"/>
      <charset val="0"/>
      <scheme val="minor"/>
    </font>
    <font>
      <b/>
      <sz val="11"/>
      <color rgb="FF3F3F3F"/>
      <name val="宋体"/>
      <charset val="0"/>
      <scheme val="minor"/>
    </font>
    <font>
      <sz val="11"/>
      <color rgb="FF9C0006"/>
      <name val="宋体"/>
      <charset val="0"/>
      <scheme val="minor"/>
    </font>
    <font>
      <sz val="11"/>
      <color rgb="FF006100"/>
      <name val="宋体"/>
      <charset val="0"/>
      <scheme val="minor"/>
    </font>
    <font>
      <sz val="11"/>
      <color rgb="FF3F3F76"/>
      <name val="宋体"/>
      <charset val="0"/>
      <scheme val="minor"/>
    </font>
    <font>
      <sz val="11"/>
      <color rgb="FFFF0000"/>
      <name val="宋体"/>
      <charset val="0"/>
      <scheme val="minor"/>
    </font>
    <font>
      <u/>
      <sz val="11"/>
      <color rgb="FF0000FF"/>
      <name val="宋体"/>
      <charset val="0"/>
      <scheme val="minor"/>
    </font>
    <font>
      <b/>
      <sz val="15"/>
      <color theme="3"/>
      <name val="宋体"/>
      <charset val="134"/>
      <scheme val="minor"/>
    </font>
    <font>
      <b/>
      <sz val="11"/>
      <color theme="3"/>
      <name val="宋体"/>
      <charset val="134"/>
      <scheme val="minor"/>
    </font>
    <font>
      <i/>
      <sz val="11"/>
      <color rgb="FF7F7F7F"/>
      <name val="宋体"/>
      <charset val="0"/>
      <scheme val="minor"/>
    </font>
    <font>
      <b/>
      <sz val="11"/>
      <color rgb="FFFA7D00"/>
      <name val="宋体"/>
      <charset val="0"/>
      <scheme val="minor"/>
    </font>
    <font>
      <b/>
      <sz val="13"/>
      <color theme="3"/>
      <name val="宋体"/>
      <charset val="134"/>
      <scheme val="minor"/>
    </font>
    <font>
      <sz val="11"/>
      <color rgb="FF9C65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5"/>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rgb="FFFFCC99"/>
        <bgColor indexed="64"/>
      </patternFill>
    </fill>
    <fill>
      <patternFill patternType="solid">
        <fgColor theme="7"/>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799981688894314"/>
        <bgColor indexed="64"/>
      </patternFill>
    </fill>
    <fill>
      <patternFill patternType="solid">
        <fgColor rgb="FFFFEB9C"/>
        <bgColor indexed="64"/>
      </patternFill>
    </fill>
    <fill>
      <patternFill patternType="solid">
        <fgColor theme="7" tint="0.399975585192419"/>
        <bgColor indexed="64"/>
      </patternFill>
    </fill>
    <fill>
      <patternFill patternType="solid">
        <fgColor rgb="FFA5A5A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9"/>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4"/>
        <bgColor indexed="64"/>
      </patternFill>
    </fill>
    <fill>
      <patternFill patternType="solid">
        <fgColor theme="8"/>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2" fontId="20" fillId="0" borderId="0" applyFont="0" applyFill="0" applyBorder="0" applyAlignment="0" applyProtection="0">
      <alignment vertical="center"/>
    </xf>
    <xf numFmtId="0" fontId="23" fillId="7" borderId="0" applyNumberFormat="0" applyBorder="0" applyAlignment="0" applyProtection="0">
      <alignment vertical="center"/>
    </xf>
    <xf numFmtId="0" fontId="28" fillId="11" borderId="15"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176" fontId="1" fillId="0" borderId="7">
      <alignment horizontal="right" vertical="center"/>
    </xf>
    <xf numFmtId="0" fontId="23" fillId="4" borderId="0" applyNumberFormat="0" applyBorder="0" applyAlignment="0" applyProtection="0">
      <alignment vertical="center"/>
    </xf>
    <xf numFmtId="0" fontId="26" fillId="9" borderId="0" applyNumberFormat="0" applyBorder="0" applyAlignment="0" applyProtection="0">
      <alignment vertical="center"/>
    </xf>
    <xf numFmtId="43" fontId="20" fillId="0" borderId="0" applyFont="0" applyFill="0" applyBorder="0" applyAlignment="0" applyProtection="0">
      <alignment vertical="center"/>
    </xf>
    <xf numFmtId="0" fontId="24" fillId="14" borderId="0" applyNumberFormat="0" applyBorder="0" applyAlignment="0" applyProtection="0">
      <alignment vertical="center"/>
    </xf>
    <xf numFmtId="0" fontId="30" fillId="0" borderId="0" applyNumberFormat="0" applyFill="0" applyBorder="0" applyAlignment="0" applyProtection="0">
      <alignment vertical="center"/>
    </xf>
    <xf numFmtId="9" fontId="20" fillId="0" borderId="0" applyFont="0" applyFill="0" applyBorder="0" applyAlignment="0" applyProtection="0">
      <alignment vertical="center"/>
    </xf>
    <xf numFmtId="179" fontId="1" fillId="0" borderId="7">
      <alignment horizontal="right" vertical="center"/>
    </xf>
    <xf numFmtId="0" fontId="22" fillId="0" borderId="0" applyNumberFormat="0" applyFill="0" applyBorder="0" applyAlignment="0" applyProtection="0">
      <alignment vertical="center"/>
    </xf>
    <xf numFmtId="0" fontId="20" fillId="15" borderId="16" applyNumberFormat="0" applyFont="0" applyAlignment="0" applyProtection="0">
      <alignment vertical="center"/>
    </xf>
    <xf numFmtId="0" fontId="24" fillId="6" borderId="0" applyNumberFormat="0" applyBorder="0" applyAlignment="0" applyProtection="0">
      <alignment vertical="center"/>
    </xf>
    <xf numFmtId="0" fontId="32"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1" fillId="0" borderId="17" applyNumberFormat="0" applyFill="0" applyAlignment="0" applyProtection="0">
      <alignment vertical="center"/>
    </xf>
    <xf numFmtId="0" fontId="35" fillId="0" borderId="17" applyNumberFormat="0" applyFill="0" applyAlignment="0" applyProtection="0">
      <alignment vertical="center"/>
    </xf>
    <xf numFmtId="0" fontId="24" fillId="13" borderId="0" applyNumberFormat="0" applyBorder="0" applyAlignment="0" applyProtection="0">
      <alignment vertical="center"/>
    </xf>
    <xf numFmtId="0" fontId="32" fillId="0" borderId="18" applyNumberFormat="0" applyFill="0" applyAlignment="0" applyProtection="0">
      <alignment vertical="center"/>
    </xf>
    <xf numFmtId="0" fontId="24" fillId="18" borderId="0" applyNumberFormat="0" applyBorder="0" applyAlignment="0" applyProtection="0">
      <alignment vertical="center"/>
    </xf>
    <xf numFmtId="0" fontId="25" fillId="8" borderId="14" applyNumberFormat="0" applyAlignment="0" applyProtection="0">
      <alignment vertical="center"/>
    </xf>
    <xf numFmtId="0" fontId="34" fillId="8" borderId="15" applyNumberFormat="0" applyAlignment="0" applyProtection="0">
      <alignment vertical="center"/>
    </xf>
    <xf numFmtId="0" fontId="37" fillId="19" borderId="19" applyNumberFormat="0" applyAlignment="0" applyProtection="0">
      <alignment vertical="center"/>
    </xf>
    <xf numFmtId="0" fontId="23" fillId="22" borderId="0" applyNumberFormat="0" applyBorder="0" applyAlignment="0" applyProtection="0">
      <alignment vertical="center"/>
    </xf>
    <xf numFmtId="0" fontId="24" fillId="3" borderId="0" applyNumberFormat="0" applyBorder="0" applyAlignment="0" applyProtection="0">
      <alignment vertical="center"/>
    </xf>
    <xf numFmtId="0" fontId="38" fillId="0" borderId="20" applyNumberFormat="0" applyFill="0" applyAlignment="0" applyProtection="0">
      <alignment vertical="center"/>
    </xf>
    <xf numFmtId="0" fontId="39" fillId="0" borderId="21" applyNumberFormat="0" applyFill="0" applyAlignment="0" applyProtection="0">
      <alignment vertical="center"/>
    </xf>
    <xf numFmtId="0" fontId="27" fillId="10" borderId="0" applyNumberFormat="0" applyBorder="0" applyAlignment="0" applyProtection="0">
      <alignment vertical="center"/>
    </xf>
    <xf numFmtId="0" fontId="36" fillId="17" borderId="0" applyNumberFormat="0" applyBorder="0" applyAlignment="0" applyProtection="0">
      <alignment vertical="center"/>
    </xf>
    <xf numFmtId="10" fontId="1" fillId="0" borderId="7">
      <alignment horizontal="right" vertical="center"/>
    </xf>
    <xf numFmtId="0" fontId="23" fillId="25" borderId="0" applyNumberFormat="0" applyBorder="0" applyAlignment="0" applyProtection="0">
      <alignment vertical="center"/>
    </xf>
    <xf numFmtId="0" fontId="24" fillId="28" borderId="0" applyNumberFormat="0" applyBorder="0" applyAlignment="0" applyProtection="0">
      <alignment vertical="center"/>
    </xf>
    <xf numFmtId="0" fontId="23" fillId="31" borderId="0" applyNumberFormat="0" applyBorder="0" applyAlignment="0" applyProtection="0">
      <alignment vertical="center"/>
    </xf>
    <xf numFmtId="0" fontId="23" fillId="27" borderId="0" applyNumberFormat="0" applyBorder="0" applyAlignment="0" applyProtection="0">
      <alignment vertical="center"/>
    </xf>
    <xf numFmtId="0" fontId="23" fillId="16" borderId="0" applyNumberFormat="0" applyBorder="0" applyAlignment="0" applyProtection="0">
      <alignment vertical="center"/>
    </xf>
    <xf numFmtId="0" fontId="23" fillId="30" borderId="0" applyNumberFormat="0" applyBorder="0" applyAlignment="0" applyProtection="0">
      <alignment vertical="center"/>
    </xf>
    <xf numFmtId="0" fontId="24" fillId="26" borderId="0" applyNumberFormat="0" applyBorder="0" applyAlignment="0" applyProtection="0">
      <alignment vertical="center"/>
    </xf>
    <xf numFmtId="0" fontId="24" fillId="12" borderId="0" applyNumberFormat="0" applyBorder="0" applyAlignment="0" applyProtection="0">
      <alignment vertical="center"/>
    </xf>
    <xf numFmtId="0" fontId="23" fillId="5" borderId="0" applyNumberFormat="0" applyBorder="0" applyAlignment="0" applyProtection="0">
      <alignment vertical="center"/>
    </xf>
    <xf numFmtId="0" fontId="23" fillId="21" borderId="0" applyNumberFormat="0" applyBorder="0" applyAlignment="0" applyProtection="0">
      <alignment vertical="center"/>
    </xf>
    <xf numFmtId="0" fontId="24" fillId="29" borderId="0" applyNumberFormat="0" applyBorder="0" applyAlignment="0" applyProtection="0">
      <alignment vertical="center"/>
    </xf>
    <xf numFmtId="0" fontId="23" fillId="2" borderId="0" applyNumberFormat="0" applyBorder="0" applyAlignment="0" applyProtection="0">
      <alignment vertical="center"/>
    </xf>
    <xf numFmtId="0" fontId="24" fillId="24" borderId="0" applyNumberFormat="0" applyBorder="0" applyAlignment="0" applyProtection="0">
      <alignment vertical="center"/>
    </xf>
    <xf numFmtId="0" fontId="24" fillId="23" borderId="0" applyNumberFormat="0" applyBorder="0" applyAlignment="0" applyProtection="0">
      <alignment vertical="center"/>
    </xf>
    <xf numFmtId="0" fontId="23" fillId="20" borderId="0" applyNumberFormat="0" applyBorder="0" applyAlignment="0" applyProtection="0">
      <alignment vertical="center"/>
    </xf>
    <xf numFmtId="0" fontId="24" fillId="32" borderId="0" applyNumberFormat="0" applyBorder="0" applyAlignment="0" applyProtection="0">
      <alignment vertical="center"/>
    </xf>
    <xf numFmtId="180" fontId="1" fillId="0" borderId="7">
      <alignment horizontal="right" vertical="center"/>
    </xf>
    <xf numFmtId="49" fontId="1" fillId="0" borderId="7">
      <alignment horizontal="left" vertical="center" wrapText="1"/>
    </xf>
    <xf numFmtId="180" fontId="1" fillId="0" borderId="7">
      <alignment horizontal="right" vertical="center"/>
    </xf>
    <xf numFmtId="177" fontId="1" fillId="0" borderId="7">
      <alignment horizontal="right" vertical="center"/>
    </xf>
    <xf numFmtId="178" fontId="1" fillId="0" borderId="7">
      <alignment horizontal="right" vertical="center"/>
    </xf>
  </cellStyleXfs>
  <cellXfs count="186">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80"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0" fillId="0" borderId="0" xfId="0" applyBorder="1" applyAlignment="1">
      <alignment horizontal="lef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0" xfId="0" applyFont="1" applyBorder="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Border="1" applyAlignment="1" applyProtection="1">
      <alignment horizontal="right" vertical="center"/>
      <protection locked="0"/>
    </xf>
    <xf numFmtId="0" fontId="2" fillId="0" borderId="0" xfId="0" applyFont="1" applyAlignment="1"/>
    <xf numFmtId="0" fontId="2"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left" vertical="center" wrapText="1"/>
    </xf>
    <xf numFmtId="0" fontId="5" fillId="0" borderId="0" xfId="0" applyAlignment="1">
      <alignment wrapText="1"/>
    </xf>
    <xf numFmtId="0" fontId="2" fillId="0" borderId="0" xfId="0" applyFont="1" applyAlignment="1">
      <alignment horizontal="right" wrapText="1"/>
    </xf>
    <xf numFmtId="0" fontId="2" fillId="0" borderId="0" xfId="0" applyFont="1" applyAlignment="1">
      <alignment wrapText="1"/>
    </xf>
    <xf numFmtId="0" fontId="5" fillId="0" borderId="1" xfId="0" applyBorder="1" applyAlignment="1">
      <alignment horizontal="center" vertical="center"/>
    </xf>
    <xf numFmtId="0" fontId="5" fillId="0" borderId="6" xfId="0" applyBorder="1" applyAlignment="1">
      <alignment horizontal="center" vertical="center"/>
    </xf>
    <xf numFmtId="0" fontId="5" fillId="0" borderId="8" xfId="0" applyBorder="1" applyAlignment="1">
      <alignment horizontal="center" vertical="center" wrapText="1"/>
    </xf>
    <xf numFmtId="0" fontId="5" fillId="0" borderId="8" xfId="0" applyBorder="1" applyAlignment="1">
      <alignment horizontal="center" vertical="center"/>
    </xf>
    <xf numFmtId="0" fontId="4" fillId="0" borderId="0" xfId="0" applyFont="1" applyAlignment="1" applyProtection="1">
      <alignment horizontal="right" vertical="center"/>
      <protection locked="0"/>
    </xf>
    <xf numFmtId="0" fontId="4" fillId="0" borderId="0" xfId="0" applyFont="1" applyAlignment="1" applyProtection="1">
      <alignment horizontal="right"/>
      <protection locked="0"/>
    </xf>
    <xf numFmtId="0" fontId="2" fillId="0" borderId="0" xfId="0" applyFont="1" applyBorder="1">
      <alignment vertical="top"/>
    </xf>
    <xf numFmtId="0" fontId="5" fillId="0" borderId="5" xfId="0" applyBorder="1" applyAlignment="1">
      <alignment horizontal="center" vertical="center"/>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8"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8" xfId="0" applyFont="1" applyBorder="1" applyAlignment="1">
      <alignment horizontal="left" vertical="center" wrapText="1"/>
    </xf>
    <xf numFmtId="0" fontId="4" fillId="0" borderId="8" xfId="0" applyFont="1" applyBorder="1" applyAlignment="1">
      <alignment horizontal="left" vertical="center"/>
    </xf>
    <xf numFmtId="0" fontId="4" fillId="0" borderId="8" xfId="0" applyFont="1" applyBorder="1" applyAlignment="1">
      <alignment horizontal="right" vertical="center"/>
    </xf>
    <xf numFmtId="0" fontId="4" fillId="0" borderId="6" xfId="0" applyFont="1" applyBorder="1" applyAlignment="1">
      <alignment horizontal="left" vertical="center" wrapText="1" indent="2"/>
    </xf>
    <xf numFmtId="0" fontId="4" fillId="0" borderId="11" xfId="0" applyFont="1" applyBorder="1" applyAlignment="1">
      <alignment horizontal="center" vertical="center"/>
    </xf>
    <xf numFmtId="0" fontId="4" fillId="0" borderId="12" xfId="0" applyFont="1" applyBorder="1" applyAlignment="1">
      <alignment horizontal="left" vertical="center"/>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3" xfId="0" applyBorder="1" applyAlignment="1" applyProtection="1">
      <alignment horizontal="center" vertical="center"/>
      <protection locked="0"/>
    </xf>
    <xf numFmtId="0" fontId="5" fillId="0" borderId="10" xfId="0" applyBorder="1" applyAlignment="1" applyProtection="1">
      <alignment horizontal="center" vertical="center" wrapText="1"/>
      <protection locked="0"/>
    </xf>
    <xf numFmtId="0" fontId="5" fillId="0" borderId="12" xfId="0" applyBorder="1" applyAlignment="1">
      <alignment horizontal="center" vertical="center" wrapText="1"/>
    </xf>
    <xf numFmtId="0" fontId="5" fillId="0" borderId="12" xfId="0" applyBorder="1" applyAlignment="1" applyProtection="1">
      <alignment horizontal="center" vertical="center"/>
      <protection locked="0"/>
    </xf>
    <xf numFmtId="0" fontId="5" fillId="0" borderId="12" xfId="0" applyBorder="1" applyAlignment="1" applyProtection="1">
      <alignment horizontal="center" vertical="center" wrapText="1"/>
      <protection locked="0"/>
    </xf>
    <xf numFmtId="0" fontId="5" fillId="0" borderId="8"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7" xfId="0" applyNumberFormat="1" applyFont="1" applyBorder="1" applyAlignment="1" applyProtection="1">
      <alignment horizontal="right" vertical="center" wrapText="1"/>
      <protection locked="0"/>
    </xf>
    <xf numFmtId="0" fontId="4" fillId="0" borderId="1" xfId="0" applyFont="1" applyBorder="1" applyAlignment="1" applyProtection="1">
      <alignment horizontal="left" vertical="center" wrapText="1"/>
      <protection locked="0"/>
    </xf>
    <xf numFmtId="4" fontId="4" fillId="0" borderId="1" xfId="0" applyNumberFormat="1" applyFont="1" applyBorder="1" applyAlignment="1" applyProtection="1">
      <alignment horizontal="right" vertical="center"/>
      <protection locked="0"/>
    </xf>
    <xf numFmtId="4" fontId="4" fillId="0" borderId="1" xfId="0" applyNumberFormat="1" applyFont="1" applyBorder="1" applyAlignment="1" applyProtection="1">
      <alignment horizontal="right" vertical="center" wrapText="1"/>
      <protection locked="0"/>
    </xf>
    <xf numFmtId="0" fontId="2" fillId="0" borderId="13" xfId="0" applyFont="1" applyBorder="1" applyAlignment="1" applyProtection="1">
      <alignment horizontal="center" vertical="center"/>
      <protection locked="0"/>
    </xf>
    <xf numFmtId="4" fontId="4" fillId="0" borderId="13" xfId="0" applyNumberFormat="1" applyFont="1" applyBorder="1" applyAlignment="1" applyProtection="1">
      <alignment horizontal="right" vertical="center"/>
      <protection locked="0"/>
    </xf>
    <xf numFmtId="4" fontId="4" fillId="0" borderId="13" xfId="0" applyNumberFormat="1" applyFont="1" applyBorder="1" applyAlignment="1" applyProtection="1">
      <alignment horizontal="right" vertical="center" wrapText="1"/>
      <protection locked="0"/>
    </xf>
    <xf numFmtId="0" fontId="2" fillId="0" borderId="0" xfId="0" applyFont="1" applyBorder="1" applyAlignment="1" applyProtection="1">
      <alignment horizontal="center" vertical="center"/>
      <protection locked="0"/>
    </xf>
    <xf numFmtId="4" fontId="4" fillId="0" borderId="0" xfId="0" applyNumberFormat="1" applyFont="1" applyBorder="1" applyAlignment="1" applyProtection="1">
      <alignment horizontal="right" vertical="center"/>
      <protection locked="0"/>
    </xf>
    <xf numFmtId="4" fontId="4" fillId="0" borderId="0" xfId="0" applyNumberFormat="1" applyFont="1" applyBorder="1" applyAlignment="1" applyProtection="1">
      <alignment horizontal="right" vertical="center" wrapText="1"/>
      <protection locked="0"/>
    </xf>
    <xf numFmtId="0" fontId="0" fillId="0" borderId="0" xfId="0" applyBorder="1" applyAlignment="1">
      <alignment horizontal="center" vertical="top"/>
    </xf>
    <xf numFmtId="49" fontId="11" fillId="0" borderId="0" xfId="53" applyFont="1" applyBorder="1">
      <alignment horizontal="left" vertical="center" wrapText="1"/>
    </xf>
    <xf numFmtId="49" fontId="11" fillId="0" borderId="0" xfId="53" applyFont="1" applyBorder="1" applyAlignment="1">
      <alignment horizontal="center"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80"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80"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19" fillId="0" borderId="7" xfId="0" applyFont="1" applyBorder="1" applyAlignment="1">
      <alignment horizontal="center" vertical="center"/>
    </xf>
    <xf numFmtId="4" fontId="0" fillId="0" borderId="0" xfId="0" applyNumberFormat="1" applyBorder="1">
      <alignment vertical="top"/>
    </xf>
    <xf numFmtId="0" fontId="0" fillId="0" borderId="0" xfId="0" applyFill="1" applyBorder="1">
      <alignment vertical="top"/>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Fill="1" applyBorder="1" applyAlignment="1">
      <alignment horizontal="center" vertical="center"/>
    </xf>
    <xf numFmtId="0" fontId="4" fillId="0" borderId="7" xfId="53" applyNumberFormat="1" applyFont="1" applyFill="1">
      <alignment horizontal="left" vertical="center" wrapText="1"/>
    </xf>
    <xf numFmtId="180" fontId="4" fillId="0" borderId="7" xfId="54" applyFont="1" applyFill="1">
      <alignment horizontal="right" vertical="center"/>
    </xf>
    <xf numFmtId="0" fontId="4" fillId="0" borderId="7" xfId="53" applyNumberFormat="1" applyFont="1" applyFill="1" applyAlignment="1">
      <alignment horizontal="left" vertical="center" wrapText="1" indent="1"/>
    </xf>
    <xf numFmtId="0" fontId="4" fillId="0" borderId="7" xfId="53" applyNumberFormat="1" applyFont="1" applyFill="1" applyAlignment="1">
      <alignment horizontal="left" vertical="center" wrapText="1" indent="2"/>
    </xf>
    <xf numFmtId="4" fontId="0" fillId="0" borderId="0" xfId="0" applyNumberFormat="1" applyFill="1" applyBorder="1">
      <alignment vertical="top"/>
    </xf>
    <xf numFmtId="10" fontId="0" fillId="0" borderId="0" xfId="0" applyNumberFormat="1" applyFill="1" applyBorder="1">
      <alignment vertical="top"/>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180" fontId="1" fillId="0" borderId="7" xfId="0" applyNumberFormat="1" applyFont="1" applyBorder="1" applyAlignment="1" applyProtection="1">
      <alignment horizontal="right" vertical="center"/>
      <protection locked="0"/>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xf numFmtId="49" fontId="4" fillId="0" borderId="1" xfId="53" applyFont="1" applyBorder="1" applyAlignment="1">
      <alignment horizontal="center" vertical="center" wrapText="1"/>
    </xf>
    <xf numFmtId="49" fontId="4" fillId="0" borderId="2" xfId="53" applyFont="1" applyBorder="1">
      <alignment horizontal="left" vertical="center" wrapText="1"/>
    </xf>
    <xf numFmtId="0" fontId="0" fillId="0" borderId="13" xfId="0" applyBorder="1">
      <alignment vertical="top"/>
    </xf>
    <xf numFmtId="180" fontId="4" fillId="0" borderId="6" xfId="54" applyFont="1" applyBorder="1">
      <alignment horizontal="right" vertical="center"/>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23"/>
  <sheetViews>
    <sheetView showZeros="0" workbookViewId="0">
      <selection activeCell="G17" sqref="G17"/>
    </sheetView>
  </sheetViews>
  <sheetFormatPr defaultColWidth="10.2857142857143" defaultRowHeight="15" customHeight="1" outlineLevelCol="3"/>
  <cols>
    <col min="1" max="1" width="40.7142857142857" customWidth="1"/>
    <col min="2" max="2" width="33.2857142857143" customWidth="1"/>
    <col min="3" max="3" width="40.7142857142857" customWidth="1"/>
    <col min="4" max="4" width="33.2857142857143" customWidth="1"/>
  </cols>
  <sheetData>
    <row r="1" ht="18.75" customHeight="1" spans="1:4">
      <c r="A1" s="178"/>
      <c r="B1" s="178"/>
      <c r="C1" s="178"/>
      <c r="D1" s="179" t="s">
        <v>0</v>
      </c>
    </row>
    <row r="2" ht="42" customHeight="1" spans="1:4">
      <c r="A2" s="180" t="str">
        <f>"2026"&amp;"年部门财务收支预算总表"</f>
        <v>2026年部门财务收支预算总表</v>
      </c>
      <c r="B2" s="180"/>
      <c r="C2" s="180"/>
      <c r="D2" s="180"/>
    </row>
    <row r="3" ht="18.75" customHeight="1" spans="1:4">
      <c r="A3" s="178" t="str">
        <f>"单位名称："&amp;"德宏州红十字会"</f>
        <v>单位名称：德宏州红十字会</v>
      </c>
      <c r="B3" s="178"/>
      <c r="C3" s="181"/>
      <c r="D3" s="179" t="s">
        <v>1</v>
      </c>
    </row>
    <row r="4" ht="18.75" customHeight="1" spans="1:4">
      <c r="A4" s="133" t="s">
        <v>2</v>
      </c>
      <c r="B4" s="133"/>
      <c r="C4" s="133" t="s">
        <v>3</v>
      </c>
      <c r="D4" s="133"/>
    </row>
    <row r="5" ht="18.75" customHeight="1" spans="1:4">
      <c r="A5" s="133" t="s">
        <v>4</v>
      </c>
      <c r="B5" s="133" t="s">
        <v>5</v>
      </c>
      <c r="C5" s="133" t="s">
        <v>6</v>
      </c>
      <c r="D5" s="182" t="s">
        <v>5</v>
      </c>
    </row>
    <row r="6" ht="18.75" customHeight="1" spans="1:4">
      <c r="A6" s="132" t="s">
        <v>7</v>
      </c>
      <c r="B6" s="134">
        <v>3242066.31</v>
      </c>
      <c r="C6" s="183" t="str">
        <f>"一"&amp;"、"&amp;"教育支出"</f>
        <v>一、教育支出</v>
      </c>
      <c r="D6" s="184"/>
    </row>
    <row r="7" ht="18.75" customHeight="1" spans="1:4">
      <c r="A7" s="132" t="s">
        <v>8</v>
      </c>
      <c r="B7" s="134"/>
      <c r="C7" s="132" t="str">
        <f>"二"&amp;"、"&amp;"社会保障和就业支出"</f>
        <v>二、社会保障和就业支出</v>
      </c>
      <c r="D7" s="185">
        <v>3044597.34</v>
      </c>
    </row>
    <row r="8" ht="18.75" customHeight="1" spans="1:4">
      <c r="A8" s="132" t="s">
        <v>9</v>
      </c>
      <c r="B8" s="134"/>
      <c r="C8" s="132" t="str">
        <f>"三"&amp;"、"&amp;"卫生健康支出"</f>
        <v>三、卫生健康支出</v>
      </c>
      <c r="D8" s="134">
        <v>150598.29</v>
      </c>
    </row>
    <row r="9" ht="18.75" customHeight="1" spans="1:4">
      <c r="A9" s="132" t="s">
        <v>10</v>
      </c>
      <c r="B9" s="134"/>
      <c r="C9" s="132" t="str">
        <f>"四"&amp;"、"&amp;"住房保障支出"</f>
        <v>四、住房保障支出</v>
      </c>
      <c r="D9" s="134">
        <v>196870.68</v>
      </c>
    </row>
    <row r="10" ht="18.75" customHeight="1" spans="1:4">
      <c r="A10" s="132" t="s">
        <v>11</v>
      </c>
      <c r="B10" s="134">
        <v>150000</v>
      </c>
      <c r="C10" s="132"/>
      <c r="D10" s="134"/>
    </row>
    <row r="11" ht="18.75" customHeight="1" spans="1:4">
      <c r="A11" s="132" t="s">
        <v>12</v>
      </c>
      <c r="B11" s="134"/>
      <c r="C11" s="132"/>
      <c r="D11" s="134"/>
    </row>
    <row r="12" ht="18.75" customHeight="1" spans="1:4">
      <c r="A12" s="132" t="s">
        <v>13</v>
      </c>
      <c r="B12" s="134"/>
      <c r="C12" s="132"/>
      <c r="D12" s="134"/>
    </row>
    <row r="13" ht="18.75" customHeight="1" spans="1:4">
      <c r="A13" s="132" t="s">
        <v>14</v>
      </c>
      <c r="B13" s="134"/>
      <c r="C13" s="132"/>
      <c r="D13" s="134"/>
    </row>
    <row r="14" ht="18.75" customHeight="1" spans="1:4">
      <c r="A14" s="132" t="s">
        <v>15</v>
      </c>
      <c r="B14" s="134"/>
      <c r="C14" s="132"/>
      <c r="D14" s="134"/>
    </row>
    <row r="15" ht="18.75" customHeight="1" spans="1:4">
      <c r="A15" s="132" t="s">
        <v>16</v>
      </c>
      <c r="B15" s="134">
        <v>150000</v>
      </c>
      <c r="C15" s="132"/>
      <c r="D15" s="134"/>
    </row>
    <row r="16" ht="18.75" customHeight="1" spans="1:4">
      <c r="A16" s="132"/>
      <c r="B16" s="134"/>
      <c r="C16" s="132"/>
      <c r="D16" s="134"/>
    </row>
    <row r="17" ht="18.75" customHeight="1" spans="1:4">
      <c r="A17" s="132"/>
      <c r="B17" s="134"/>
      <c r="C17" s="132"/>
      <c r="D17" s="134"/>
    </row>
    <row r="18" ht="18.75" customHeight="1" spans="1:4">
      <c r="A18" s="132"/>
      <c r="B18" s="134"/>
      <c r="C18" s="132"/>
      <c r="D18" s="134"/>
    </row>
    <row r="19" ht="18.75" customHeight="1" spans="1:4">
      <c r="A19" s="132" t="s">
        <v>17</v>
      </c>
      <c r="B19" s="134">
        <v>3392066.31</v>
      </c>
      <c r="C19" s="132" t="s">
        <v>18</v>
      </c>
      <c r="D19" s="134">
        <v>3392066.31</v>
      </c>
    </row>
    <row r="20" ht="18.75" customHeight="1" spans="1:4">
      <c r="A20" s="132" t="s">
        <v>19</v>
      </c>
      <c r="B20" s="134"/>
      <c r="C20" s="132" t="s">
        <v>20</v>
      </c>
      <c r="D20" s="134"/>
    </row>
    <row r="21" ht="18.75" customHeight="1" spans="1:4">
      <c r="A21" s="132" t="s">
        <v>21</v>
      </c>
      <c r="B21" s="134"/>
      <c r="C21" s="132" t="s">
        <v>21</v>
      </c>
      <c r="D21" s="134"/>
    </row>
    <row r="22" ht="18.75" customHeight="1" spans="1:4">
      <c r="A22" s="132" t="s">
        <v>22</v>
      </c>
      <c r="B22" s="134"/>
      <c r="C22" s="132" t="s">
        <v>23</v>
      </c>
      <c r="D22" s="134"/>
    </row>
    <row r="23" ht="18.75" customHeight="1" spans="1:4">
      <c r="A23" s="132" t="s">
        <v>24</v>
      </c>
      <c r="B23" s="134">
        <v>3392066.31</v>
      </c>
      <c r="C23" s="132" t="s">
        <v>25</v>
      </c>
      <c r="D23" s="134">
        <v>3392066.31</v>
      </c>
    </row>
  </sheetData>
  <mergeCells count="4">
    <mergeCell ref="A2:D2"/>
    <mergeCell ref="A3:B3"/>
    <mergeCell ref="A4:B4"/>
    <mergeCell ref="C4:D4"/>
  </mergeCells>
  <printOptions horizontalCentered="1"/>
  <pageMargins left="0.393055555555556" right="0.393055555555556" top="0.590277777777778" bottom="0.393055555555556" header="0.5" footer="0.5"/>
  <pageSetup paperSize="9" scale="93"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1"/>
  <sheetViews>
    <sheetView showZeros="0" workbookViewId="0">
      <selection activeCell="A11" sqref="A11:F11"/>
    </sheetView>
  </sheetViews>
  <sheetFormatPr defaultColWidth="9.14285714285714" defaultRowHeight="14.25" customHeight="1" outlineLevelCol="5"/>
  <cols>
    <col min="1" max="6" width="24.3428571428571" customWidth="1"/>
  </cols>
  <sheetData>
    <row r="1" ht="12" customHeight="1" spans="1:6">
      <c r="A1" s="101">
        <v>1</v>
      </c>
      <c r="B1" s="102">
        <v>0</v>
      </c>
      <c r="C1" s="101">
        <v>1</v>
      </c>
      <c r="D1" s="81"/>
      <c r="E1" s="81"/>
      <c r="F1" s="100" t="s">
        <v>370</v>
      </c>
    </row>
    <row r="2" ht="26.25" customHeight="1" spans="1:6">
      <c r="A2" s="103" t="str">
        <f>"2026"&amp;"年部门政府性基金预算支出预算表"</f>
        <v>2026年部门政府性基金预算支出预算表</v>
      </c>
      <c r="B2" s="103" t="s">
        <v>371</v>
      </c>
      <c r="C2" s="104"/>
      <c r="D2" s="105"/>
      <c r="E2" s="105"/>
      <c r="F2" s="105"/>
    </row>
    <row r="3" ht="13.5" customHeight="1" spans="1:6">
      <c r="A3" s="106" t="str">
        <f>"单位名称："&amp;"德宏州红十字会"</f>
        <v>单位名称：德宏州红十字会</v>
      </c>
      <c r="B3" s="106" t="s">
        <v>372</v>
      </c>
      <c r="C3" s="107"/>
      <c r="D3" s="81"/>
      <c r="E3" s="81"/>
      <c r="F3" s="100" t="s">
        <v>1</v>
      </c>
    </row>
    <row r="4" ht="19.5" customHeight="1" spans="1:6">
      <c r="A4" s="58" t="s">
        <v>135</v>
      </c>
      <c r="B4" s="108" t="s">
        <v>48</v>
      </c>
      <c r="C4" s="58" t="s">
        <v>49</v>
      </c>
      <c r="D4" s="35" t="s">
        <v>373</v>
      </c>
      <c r="E4" s="35"/>
      <c r="F4" s="35"/>
    </row>
    <row r="5" ht="18.55" customHeight="1" spans="1:6">
      <c r="A5" s="58"/>
      <c r="B5" s="108"/>
      <c r="C5" s="58"/>
      <c r="D5" s="35" t="s">
        <v>30</v>
      </c>
      <c r="E5" s="35" t="s">
        <v>52</v>
      </c>
      <c r="F5" s="35" t="s">
        <v>53</v>
      </c>
    </row>
    <row r="6" ht="20.25" customHeight="1" spans="1:6">
      <c r="A6" s="58">
        <v>1</v>
      </c>
      <c r="B6" s="109" t="s">
        <v>60</v>
      </c>
      <c r="C6" s="109" t="s">
        <v>61</v>
      </c>
      <c r="D6" s="109" t="s">
        <v>62</v>
      </c>
      <c r="E6" s="109" t="s">
        <v>63</v>
      </c>
      <c r="F6" s="109" t="s">
        <v>64</v>
      </c>
    </row>
    <row r="7" ht="30" customHeight="1" spans="1:6">
      <c r="A7" s="33"/>
      <c r="B7" s="108"/>
      <c r="C7" s="33"/>
      <c r="D7" s="110"/>
      <c r="E7" s="111"/>
      <c r="F7" s="111"/>
    </row>
    <row r="8" ht="30" customHeight="1" spans="1:6">
      <c r="A8" s="112"/>
      <c r="B8" s="112"/>
      <c r="C8" s="112"/>
      <c r="D8" s="113"/>
      <c r="E8" s="114"/>
      <c r="F8" s="114"/>
    </row>
    <row r="9" ht="30" customHeight="1" spans="1:6">
      <c r="A9" s="115" t="s">
        <v>374</v>
      </c>
      <c r="B9" s="115" t="s">
        <v>374</v>
      </c>
      <c r="C9" s="115" t="s">
        <v>374</v>
      </c>
      <c r="D9" s="116"/>
      <c r="E9" s="117"/>
      <c r="F9" s="117"/>
    </row>
    <row r="10" spans="1:6">
      <c r="A10" s="118"/>
      <c r="B10" s="118"/>
      <c r="C10" s="118"/>
      <c r="D10" s="119"/>
      <c r="E10" s="120"/>
      <c r="F10" s="120"/>
    </row>
    <row r="11" customHeight="1" spans="1:6">
      <c r="A11" s="39" t="s">
        <v>375</v>
      </c>
      <c r="B11" s="39"/>
      <c r="C11" s="39"/>
      <c r="D11" s="39"/>
      <c r="E11" s="39"/>
      <c r="F11" s="39"/>
    </row>
  </sheetData>
  <mergeCells count="8">
    <mergeCell ref="A2:F2"/>
    <mergeCell ref="A3:C3"/>
    <mergeCell ref="D4:F4"/>
    <mergeCell ref="A9:C9"/>
    <mergeCell ref="A11:F11"/>
    <mergeCell ref="A4:A5"/>
    <mergeCell ref="B4:B5"/>
    <mergeCell ref="C4:C5"/>
  </mergeCells>
  <printOptions horizontalCentered="1"/>
  <pageMargins left="0.393055555555556" right="0.393055555555556" top="0.590277777777778" bottom="1" header="0.5" footer="0.5"/>
  <pageSetup paperSize="9" scale="95"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5"/>
  <sheetViews>
    <sheetView showZeros="0" workbookViewId="0">
      <selection activeCell="D33" sqref="D33"/>
    </sheetView>
  </sheetViews>
  <sheetFormatPr defaultColWidth="9.14285714285714" defaultRowHeight="14.25" customHeight="1"/>
  <cols>
    <col min="1" max="1" width="38.1428571428571" customWidth="1"/>
    <col min="2" max="2" width="18.4285714285714" customWidth="1"/>
    <col min="3" max="3" width="22.7142857142857" customWidth="1"/>
    <col min="4" max="4" width="5" customWidth="1"/>
    <col min="5" max="5" width="3.57142857142857" customWidth="1"/>
    <col min="6" max="6" width="10.2857142857143" customWidth="1"/>
    <col min="7" max="7" width="11" customWidth="1"/>
    <col min="8" max="8" width="14.1428571428571" customWidth="1"/>
    <col min="9" max="11" width="3.71428571428571" customWidth="1"/>
    <col min="12" max="12" width="10.7714285714286" customWidth="1"/>
    <col min="13" max="16" width="3.57142857142857" customWidth="1"/>
    <col min="17" max="17" width="11.4190476190476" customWidth="1"/>
  </cols>
  <sheetData>
    <row r="1" ht="13.5" customHeight="1" spans="1:17">
      <c r="A1" s="3"/>
      <c r="B1" s="3"/>
      <c r="C1" s="3"/>
      <c r="D1" s="3"/>
      <c r="E1" s="3"/>
      <c r="F1" s="3"/>
      <c r="G1" s="3"/>
      <c r="H1" s="3"/>
      <c r="I1" s="3"/>
      <c r="J1" s="3"/>
      <c r="K1" s="1"/>
      <c r="L1" s="1"/>
      <c r="M1" s="1"/>
      <c r="N1" s="1"/>
      <c r="O1" s="61"/>
      <c r="P1" s="61"/>
      <c r="Q1" s="43" t="s">
        <v>376</v>
      </c>
    </row>
    <row r="2" ht="27.75" customHeight="1" spans="1:17">
      <c r="A2" s="44" t="str">
        <f>"2026"&amp;"年部门政府采购预算表"</f>
        <v>2026年部门政府采购预算表</v>
      </c>
      <c r="B2" s="29"/>
      <c r="C2" s="29"/>
      <c r="D2" s="29"/>
      <c r="E2" s="29"/>
      <c r="F2" s="29"/>
      <c r="G2" s="29"/>
      <c r="H2" s="29"/>
      <c r="I2" s="29"/>
      <c r="J2" s="29"/>
      <c r="K2" s="56"/>
      <c r="L2" s="29"/>
      <c r="M2" s="29"/>
      <c r="N2" s="29"/>
      <c r="O2" s="56"/>
      <c r="P2" s="56"/>
      <c r="Q2" s="29"/>
    </row>
    <row r="3" ht="18.75" customHeight="1" spans="1:17">
      <c r="A3" s="45" t="str">
        <f>"单位名称："&amp;"德宏州红十字会"</f>
        <v>单位名称：德宏州红十字会</v>
      </c>
      <c r="B3" s="32"/>
      <c r="C3" s="32"/>
      <c r="D3" s="32"/>
      <c r="E3" s="32"/>
      <c r="F3" s="32"/>
      <c r="G3" s="32"/>
      <c r="H3" s="32"/>
      <c r="I3" s="32"/>
      <c r="J3" s="32"/>
      <c r="K3" s="1"/>
      <c r="L3" s="1"/>
      <c r="M3" s="1"/>
      <c r="N3" s="1"/>
      <c r="O3" s="92"/>
      <c r="P3" s="92"/>
      <c r="Q3" s="100" t="s">
        <v>27</v>
      </c>
    </row>
    <row r="4" ht="15.75" customHeight="1" spans="1:17">
      <c r="A4" s="11" t="s">
        <v>377</v>
      </c>
      <c r="B4" s="82" t="s">
        <v>378</v>
      </c>
      <c r="C4" s="82" t="s">
        <v>379</v>
      </c>
      <c r="D4" s="82" t="s">
        <v>380</v>
      </c>
      <c r="E4" s="82" t="s">
        <v>381</v>
      </c>
      <c r="F4" s="82" t="s">
        <v>382</v>
      </c>
      <c r="G4" s="48" t="s">
        <v>142</v>
      </c>
      <c r="H4" s="48"/>
      <c r="I4" s="48"/>
      <c r="J4" s="48"/>
      <c r="K4" s="93"/>
      <c r="L4" s="48"/>
      <c r="M4" s="48"/>
      <c r="N4" s="48"/>
      <c r="O4" s="94"/>
      <c r="P4" s="93"/>
      <c r="Q4" s="49"/>
    </row>
    <row r="5" ht="17.25" customHeight="1" spans="1:17">
      <c r="A5" s="16"/>
      <c r="B5" s="83"/>
      <c r="C5" s="83"/>
      <c r="D5" s="83"/>
      <c r="E5" s="83"/>
      <c r="F5" s="83"/>
      <c r="G5" s="83" t="s">
        <v>30</v>
      </c>
      <c r="H5" s="83" t="s">
        <v>34</v>
      </c>
      <c r="I5" s="83" t="s">
        <v>383</v>
      </c>
      <c r="J5" s="83" t="s">
        <v>384</v>
      </c>
      <c r="K5" s="95" t="s">
        <v>385</v>
      </c>
      <c r="L5" s="96" t="s">
        <v>386</v>
      </c>
      <c r="M5" s="96"/>
      <c r="N5" s="96"/>
      <c r="O5" s="97"/>
      <c r="P5" s="98"/>
      <c r="Q5" s="71"/>
    </row>
    <row r="6" ht="111" customHeight="1" spans="1:17">
      <c r="A6" s="18"/>
      <c r="B6" s="71"/>
      <c r="C6" s="71"/>
      <c r="D6" s="71"/>
      <c r="E6" s="71"/>
      <c r="F6" s="71"/>
      <c r="G6" s="71"/>
      <c r="H6" s="71" t="s">
        <v>33</v>
      </c>
      <c r="I6" s="71"/>
      <c r="J6" s="71"/>
      <c r="K6" s="99"/>
      <c r="L6" s="71" t="s">
        <v>33</v>
      </c>
      <c r="M6" s="71" t="s">
        <v>40</v>
      </c>
      <c r="N6" s="71" t="s">
        <v>387</v>
      </c>
      <c r="O6" s="33" t="s">
        <v>42</v>
      </c>
      <c r="P6" s="99" t="s">
        <v>43</v>
      </c>
      <c r="Q6" s="71" t="s">
        <v>44</v>
      </c>
    </row>
    <row r="7" spans="1:17">
      <c r="A7" s="70">
        <v>1</v>
      </c>
      <c r="B7" s="72">
        <v>2</v>
      </c>
      <c r="C7" s="72">
        <v>3</v>
      </c>
      <c r="D7" s="72">
        <v>4</v>
      </c>
      <c r="E7" s="72">
        <v>5</v>
      </c>
      <c r="F7" s="72">
        <v>6</v>
      </c>
      <c r="G7" s="84">
        <v>7</v>
      </c>
      <c r="H7" s="84">
        <v>8</v>
      </c>
      <c r="I7" s="84">
        <v>9</v>
      </c>
      <c r="J7" s="84">
        <v>10</v>
      </c>
      <c r="K7" s="84">
        <v>11</v>
      </c>
      <c r="L7" s="84">
        <v>12</v>
      </c>
      <c r="M7" s="84">
        <v>13</v>
      </c>
      <c r="N7" s="84">
        <v>14</v>
      </c>
      <c r="O7" s="84">
        <v>15</v>
      </c>
      <c r="P7" s="84">
        <v>16</v>
      </c>
      <c r="Q7" s="84">
        <v>17</v>
      </c>
    </row>
    <row r="8" spans="1:17">
      <c r="A8" s="85" t="s">
        <v>46</v>
      </c>
      <c r="B8" s="86"/>
      <c r="C8" s="86"/>
      <c r="D8" s="87"/>
      <c r="E8" s="88"/>
      <c r="F8" s="23">
        <v>4932</v>
      </c>
      <c r="G8" s="23">
        <v>83505.84</v>
      </c>
      <c r="H8" s="23">
        <v>78573.84</v>
      </c>
      <c r="I8" s="23"/>
      <c r="J8" s="23"/>
      <c r="K8" s="23"/>
      <c r="L8" s="23">
        <v>4932</v>
      </c>
      <c r="M8" s="23"/>
      <c r="N8" s="23"/>
      <c r="O8" s="23"/>
      <c r="P8" s="23"/>
      <c r="Q8" s="23">
        <v>4932</v>
      </c>
    </row>
    <row r="9" spans="1:17">
      <c r="A9" s="89" t="s">
        <v>46</v>
      </c>
      <c r="B9" s="86"/>
      <c r="C9" s="86"/>
      <c r="D9" s="87"/>
      <c r="E9" s="88"/>
      <c r="F9" s="23">
        <v>4932</v>
      </c>
      <c r="G9" s="23">
        <v>83505.84</v>
      </c>
      <c r="H9" s="23">
        <v>78573.84</v>
      </c>
      <c r="I9" s="23"/>
      <c r="J9" s="23"/>
      <c r="K9" s="23"/>
      <c r="L9" s="23">
        <v>4932</v>
      </c>
      <c r="M9" s="23"/>
      <c r="N9" s="23"/>
      <c r="O9" s="23"/>
      <c r="P9" s="23"/>
      <c r="Q9" s="23">
        <v>4932</v>
      </c>
    </row>
    <row r="10" spans="1:17">
      <c r="A10" s="85" t="str">
        <f t="shared" ref="A10:A11" si="0">"     "&amp;"备灾救灾中心保安保洁费"</f>
        <v>     备灾救灾中心保安保洁费</v>
      </c>
      <c r="B10" s="86" t="s">
        <v>388</v>
      </c>
      <c r="C10" s="86" t="s">
        <v>389</v>
      </c>
      <c r="D10" s="87" t="s">
        <v>390</v>
      </c>
      <c r="E10" s="88">
        <v>1</v>
      </c>
      <c r="F10" s="23"/>
      <c r="G10" s="23">
        <v>60000</v>
      </c>
      <c r="H10" s="23">
        <v>60000</v>
      </c>
      <c r="I10" s="23"/>
      <c r="J10" s="23"/>
      <c r="K10" s="23"/>
      <c r="L10" s="23"/>
      <c r="M10" s="23"/>
      <c r="N10" s="23"/>
      <c r="O10" s="23"/>
      <c r="P10" s="23"/>
      <c r="Q10" s="23"/>
    </row>
    <row r="11" spans="1:17">
      <c r="A11" s="85" t="str">
        <f t="shared" si="0"/>
        <v>     备灾救灾中心保安保洁费</v>
      </c>
      <c r="B11" s="86" t="s">
        <v>391</v>
      </c>
      <c r="C11" s="86" t="s">
        <v>392</v>
      </c>
      <c r="D11" s="87" t="s">
        <v>390</v>
      </c>
      <c r="E11" s="88">
        <v>1</v>
      </c>
      <c r="F11" s="23"/>
      <c r="G11" s="23">
        <v>12000</v>
      </c>
      <c r="H11" s="23">
        <v>12000</v>
      </c>
      <c r="I11" s="23"/>
      <c r="J11" s="23"/>
      <c r="K11" s="23"/>
      <c r="L11" s="23"/>
      <c r="M11" s="23"/>
      <c r="N11" s="23"/>
      <c r="O11" s="23"/>
      <c r="P11" s="23"/>
      <c r="Q11" s="23"/>
    </row>
    <row r="12" spans="1:17">
      <c r="A12" s="85" t="str">
        <f>"     "&amp;"单位资金安排其他红十字事业发展经费"</f>
        <v>     单位资金安排其他红十字事业发展经费</v>
      </c>
      <c r="B12" s="86" t="s">
        <v>393</v>
      </c>
      <c r="C12" s="86" t="s">
        <v>393</v>
      </c>
      <c r="D12" s="87" t="s">
        <v>394</v>
      </c>
      <c r="E12" s="88">
        <v>30</v>
      </c>
      <c r="F12" s="23">
        <v>4932</v>
      </c>
      <c r="G12" s="23">
        <v>4932</v>
      </c>
      <c r="H12" s="23"/>
      <c r="I12" s="23"/>
      <c r="J12" s="23"/>
      <c r="K12" s="23"/>
      <c r="L12" s="23">
        <v>4932</v>
      </c>
      <c r="M12" s="23"/>
      <c r="N12" s="23"/>
      <c r="O12" s="23"/>
      <c r="P12" s="23"/>
      <c r="Q12" s="23">
        <v>4932</v>
      </c>
    </row>
    <row r="13" spans="1:17">
      <c r="A13" s="85" t="str">
        <f t="shared" ref="A13:A14" si="1">"     "&amp;"红十字会机构保障与对外交流经费"</f>
        <v>     红十字会机构保障与对外交流经费</v>
      </c>
      <c r="B13" s="86" t="s">
        <v>395</v>
      </c>
      <c r="C13" s="86" t="s">
        <v>396</v>
      </c>
      <c r="D13" s="87" t="s">
        <v>390</v>
      </c>
      <c r="E13" s="88">
        <v>1</v>
      </c>
      <c r="F13" s="23"/>
      <c r="G13" s="23">
        <v>2700</v>
      </c>
      <c r="H13" s="23">
        <v>2700</v>
      </c>
      <c r="I13" s="23"/>
      <c r="J13" s="23"/>
      <c r="K13" s="23"/>
      <c r="L13" s="23"/>
      <c r="M13" s="23"/>
      <c r="N13" s="23"/>
      <c r="O13" s="23"/>
      <c r="P13" s="23"/>
      <c r="Q13" s="23"/>
    </row>
    <row r="14" spans="1:17">
      <c r="A14" s="85" t="str">
        <f t="shared" si="1"/>
        <v>     红十字会机构保障与对外交流经费</v>
      </c>
      <c r="B14" s="86" t="s">
        <v>397</v>
      </c>
      <c r="C14" s="86" t="s">
        <v>398</v>
      </c>
      <c r="D14" s="87" t="s">
        <v>390</v>
      </c>
      <c r="E14" s="88">
        <v>1</v>
      </c>
      <c r="F14" s="23"/>
      <c r="G14" s="23">
        <v>3873.84</v>
      </c>
      <c r="H14" s="23">
        <v>3873.84</v>
      </c>
      <c r="I14" s="23"/>
      <c r="J14" s="23"/>
      <c r="K14" s="23"/>
      <c r="L14" s="23"/>
      <c r="M14" s="23"/>
      <c r="N14" s="23"/>
      <c r="O14" s="23"/>
      <c r="P14" s="23"/>
      <c r="Q14" s="23"/>
    </row>
    <row r="15" ht="30" customHeight="1" spans="1:17">
      <c r="A15" s="90" t="s">
        <v>374</v>
      </c>
      <c r="B15" s="91"/>
      <c r="C15" s="91"/>
      <c r="D15" s="91"/>
      <c r="E15" s="88"/>
      <c r="F15" s="23">
        <v>4932</v>
      </c>
      <c r="G15" s="23">
        <v>83505.84</v>
      </c>
      <c r="H15" s="23">
        <v>78573.84</v>
      </c>
      <c r="I15" s="23"/>
      <c r="J15" s="23"/>
      <c r="K15" s="23"/>
      <c r="L15" s="23">
        <v>4932</v>
      </c>
      <c r="M15" s="23"/>
      <c r="N15" s="23"/>
      <c r="O15" s="23"/>
      <c r="P15" s="23"/>
      <c r="Q15" s="23">
        <v>4932</v>
      </c>
    </row>
  </sheetData>
  <mergeCells count="16">
    <mergeCell ref="A2:Q2"/>
    <mergeCell ref="A3:F3"/>
    <mergeCell ref="G4:Q4"/>
    <mergeCell ref="L5:Q5"/>
    <mergeCell ref="A15:E15"/>
    <mergeCell ref="A4:A6"/>
    <mergeCell ref="B4:B6"/>
    <mergeCell ref="C4:C6"/>
    <mergeCell ref="D4:D6"/>
    <mergeCell ref="E4:E6"/>
    <mergeCell ref="F4:F6"/>
    <mergeCell ref="G5:G6"/>
    <mergeCell ref="H5:H6"/>
    <mergeCell ref="I5:I6"/>
    <mergeCell ref="J5:J6"/>
    <mergeCell ref="K5:K6"/>
  </mergeCells>
  <printOptions horizontalCentered="1"/>
  <pageMargins left="0.393055555555556" right="0.393055555555556" top="0.590277777777778" bottom="0.393055555555556" header="0.5" footer="0.5"/>
  <pageSetup paperSize="9" scale="81"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12"/>
  <sheetViews>
    <sheetView showZeros="0" workbookViewId="0">
      <selection activeCell="C16" sqref="C16"/>
    </sheetView>
  </sheetViews>
  <sheetFormatPr defaultColWidth="9.14285714285714" defaultRowHeight="14.25" customHeight="1"/>
  <cols>
    <col min="1" max="1" width="21.4761904761905" customWidth="1"/>
    <col min="2" max="2" width="9.77142857142857" customWidth="1"/>
    <col min="3" max="3" width="19.2" customWidth="1"/>
    <col min="4" max="4" width="12.047619047619" customWidth="1"/>
    <col min="5" max="5" width="14.7142857142857" customWidth="1"/>
    <col min="6" max="6" width="6.53333333333333" customWidth="1"/>
    <col min="7" max="7" width="6.47619047619048" customWidth="1"/>
    <col min="8" max="8" width="7.85714285714286" customWidth="1"/>
    <col min="9" max="10" width="11.3428571428571" customWidth="1"/>
    <col min="11" max="11" width="9.63809523809524" customWidth="1"/>
    <col min="12" max="12" width="8.78095238095238" customWidth="1"/>
    <col min="13" max="13" width="10.447619047619" customWidth="1"/>
    <col min="14" max="14" width="11.3428571428571" customWidth="1"/>
  </cols>
  <sheetData>
    <row r="1" ht="17.25" customHeight="1" spans="1:14">
      <c r="A1" s="3"/>
      <c r="B1" s="3"/>
      <c r="C1" s="3"/>
      <c r="D1" s="3"/>
      <c r="E1" s="3"/>
      <c r="F1" s="3"/>
      <c r="G1" s="3"/>
      <c r="H1" s="75"/>
      <c r="I1" s="1"/>
      <c r="J1" s="1"/>
      <c r="K1" s="75"/>
      <c r="L1" s="1"/>
      <c r="M1" s="80"/>
      <c r="N1" s="80" t="s">
        <v>399</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"单位名称："&amp;"德宏州红十字会"</f>
        <v>单位名称：德宏州红十字会</v>
      </c>
      <c r="B3" s="32"/>
      <c r="C3" s="32"/>
      <c r="D3" s="32"/>
      <c r="E3" s="32"/>
      <c r="F3" s="32"/>
      <c r="G3" s="32"/>
      <c r="H3" s="75"/>
      <c r="I3" s="1"/>
      <c r="J3" s="1"/>
      <c r="K3" s="75"/>
      <c r="L3" s="1"/>
      <c r="M3" s="81"/>
      <c r="N3" s="43" t="s">
        <v>27</v>
      </c>
    </row>
    <row r="4" ht="15.75" customHeight="1" spans="1:14">
      <c r="A4" s="11" t="s">
        <v>377</v>
      </c>
      <c r="B4" s="11" t="s">
        <v>400</v>
      </c>
      <c r="C4" s="11" t="s">
        <v>401</v>
      </c>
      <c r="D4" s="12" t="s">
        <v>142</v>
      </c>
      <c r="E4" s="13"/>
      <c r="F4" s="13"/>
      <c r="G4" s="13"/>
      <c r="H4" s="13"/>
      <c r="I4" s="13"/>
      <c r="J4" s="13"/>
      <c r="K4" s="13"/>
      <c r="L4" s="13"/>
      <c r="M4" s="13"/>
      <c r="N4" s="14"/>
    </row>
    <row r="5" ht="17.25" customHeight="1" spans="1:14">
      <c r="A5" s="16"/>
      <c r="B5" s="16"/>
      <c r="C5" s="16"/>
      <c r="D5" s="76" t="s">
        <v>30</v>
      </c>
      <c r="E5" s="11" t="s">
        <v>34</v>
      </c>
      <c r="F5" s="11" t="s">
        <v>383</v>
      </c>
      <c r="G5" s="11" t="s">
        <v>384</v>
      </c>
      <c r="H5" s="11" t="s">
        <v>385</v>
      </c>
      <c r="I5" s="12" t="s">
        <v>386</v>
      </c>
      <c r="J5" s="13"/>
      <c r="K5" s="13"/>
      <c r="L5" s="13"/>
      <c r="M5" s="13"/>
      <c r="N5" s="14"/>
    </row>
    <row r="6" ht="40.5" customHeight="1" spans="1:14">
      <c r="A6" s="18"/>
      <c r="B6" s="18"/>
      <c r="C6" s="18"/>
      <c r="D6" s="70"/>
      <c r="E6" s="16" t="s">
        <v>33</v>
      </c>
      <c r="F6" s="18"/>
      <c r="G6" s="18"/>
      <c r="H6" s="70"/>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77"/>
      <c r="B8" s="77"/>
      <c r="C8" s="77"/>
      <c r="D8" s="23"/>
      <c r="E8" s="23"/>
      <c r="F8" s="23"/>
      <c r="G8" s="23"/>
      <c r="H8" s="23"/>
      <c r="I8" s="23"/>
      <c r="J8" s="23"/>
      <c r="K8" s="23"/>
      <c r="L8" s="23"/>
      <c r="M8" s="23"/>
      <c r="N8" s="23"/>
    </row>
    <row r="9" ht="52.5" customHeight="1" spans="1:14">
      <c r="A9" s="78"/>
      <c r="B9" s="78"/>
      <c r="C9" s="78"/>
      <c r="D9" s="23"/>
      <c r="E9" s="23"/>
      <c r="F9" s="23"/>
      <c r="G9" s="23"/>
      <c r="H9" s="23"/>
      <c r="I9" s="23"/>
      <c r="J9" s="23"/>
      <c r="K9" s="23"/>
      <c r="L9" s="23"/>
      <c r="M9" s="23"/>
      <c r="N9" s="23"/>
    </row>
    <row r="10" ht="30" customHeight="1" spans="1:14">
      <c r="A10" s="12" t="s">
        <v>30</v>
      </c>
      <c r="B10" s="79"/>
      <c r="C10" s="79"/>
      <c r="D10" s="23"/>
      <c r="E10" s="23"/>
      <c r="F10" s="23"/>
      <c r="G10" s="23"/>
      <c r="H10" s="23"/>
      <c r="I10" s="23"/>
      <c r="J10" s="23"/>
      <c r="K10" s="23"/>
      <c r="L10" s="23"/>
      <c r="M10" s="23"/>
      <c r="N10" s="23"/>
    </row>
    <row r="12" customHeight="1" spans="1:6">
      <c r="A12" s="39" t="s">
        <v>375</v>
      </c>
      <c r="B12" s="39"/>
      <c r="C12" s="39"/>
      <c r="D12" s="39"/>
      <c r="E12" s="39"/>
      <c r="F12" s="39"/>
    </row>
  </sheetData>
  <mergeCells count="14">
    <mergeCell ref="A2:N2"/>
    <mergeCell ref="A3:H3"/>
    <mergeCell ref="D4:N4"/>
    <mergeCell ref="I5:N5"/>
    <mergeCell ref="A10:C10"/>
    <mergeCell ref="A12:F12"/>
    <mergeCell ref="A4:A6"/>
    <mergeCell ref="B4:B6"/>
    <mergeCell ref="C4:C6"/>
    <mergeCell ref="D5:D6"/>
    <mergeCell ref="E5:E6"/>
    <mergeCell ref="F5:F6"/>
    <mergeCell ref="G5:G6"/>
    <mergeCell ref="H5:H6"/>
  </mergeCells>
  <printOptions horizontalCentered="1"/>
  <pageMargins left="0.393055555555556" right="0.393055555555556" top="0.590277777777778" bottom="0.393055555555556" header="0.5" footer="0.5"/>
  <pageSetup paperSize="9" scale="86"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11"/>
  <sheetViews>
    <sheetView showZeros="0" workbookViewId="0">
      <selection activeCell="A11" sqref="A11:F11"/>
    </sheetView>
  </sheetViews>
  <sheetFormatPr defaultColWidth="9.14285714285714" defaultRowHeight="14.25" customHeight="1"/>
  <cols>
    <col min="1" max="1" width="34.9142857142857" customWidth="1"/>
    <col min="2" max="9" width="14.2857142857143" customWidth="1"/>
  </cols>
  <sheetData>
    <row r="1" ht="13.5" customHeight="1" spans="1:9">
      <c r="A1" s="62"/>
      <c r="B1" s="62"/>
      <c r="C1" s="62"/>
      <c r="D1" s="63"/>
      <c r="I1" s="73" t="s">
        <v>402</v>
      </c>
    </row>
    <row r="2" ht="27.75" customHeight="1" spans="1:9">
      <c r="A2" s="64" t="str">
        <f>"2026"&amp;"年州对下转移支付预算表"</f>
        <v>2026年州对下转移支付预算表</v>
      </c>
      <c r="B2" s="5"/>
      <c r="C2" s="5"/>
      <c r="D2" s="5"/>
      <c r="E2" s="5"/>
      <c r="F2" s="5"/>
      <c r="G2" s="5"/>
      <c r="H2" s="5"/>
      <c r="I2" s="5"/>
    </row>
    <row r="3" ht="18" customHeight="1" spans="1:9">
      <c r="A3" s="65" t="str">
        <f>"单位名称："&amp;"德宏州红十字会"</f>
        <v>单位名称：德宏州红十字会</v>
      </c>
      <c r="B3" s="66"/>
      <c r="C3" s="66"/>
      <c r="D3" s="67"/>
      <c r="E3" s="68"/>
      <c r="F3" s="68"/>
      <c r="I3" s="74" t="s">
        <v>27</v>
      </c>
    </row>
    <row r="4" ht="19.5" customHeight="1" spans="1:9">
      <c r="A4" s="69" t="s">
        <v>403</v>
      </c>
      <c r="B4" s="12" t="s">
        <v>142</v>
      </c>
      <c r="C4" s="13"/>
      <c r="D4" s="14"/>
      <c r="E4" s="13" t="s">
        <v>404</v>
      </c>
      <c r="F4" s="13"/>
      <c r="G4" s="13"/>
      <c r="H4" s="13"/>
      <c r="I4" s="14"/>
    </row>
    <row r="5" ht="40.5" customHeight="1" spans="1:9">
      <c r="A5" s="70"/>
      <c r="B5" s="70" t="s">
        <v>30</v>
      </c>
      <c r="C5" s="71" t="s">
        <v>34</v>
      </c>
      <c r="D5" s="71" t="s">
        <v>405</v>
      </c>
      <c r="E5" s="72" t="s">
        <v>406</v>
      </c>
      <c r="F5" s="72" t="s">
        <v>407</v>
      </c>
      <c r="G5" s="72" t="s">
        <v>408</v>
      </c>
      <c r="H5" s="72" t="s">
        <v>409</v>
      </c>
      <c r="I5" s="72" t="s">
        <v>410</v>
      </c>
    </row>
    <row r="6" spans="1:9">
      <c r="A6" s="35">
        <v>1</v>
      </c>
      <c r="B6" s="35">
        <v>2</v>
      </c>
      <c r="C6" s="35">
        <v>3</v>
      </c>
      <c r="D6" s="12">
        <v>4</v>
      </c>
      <c r="E6" s="12">
        <v>5</v>
      </c>
      <c r="F6" s="35">
        <v>6</v>
      </c>
      <c r="G6" s="35">
        <v>7</v>
      </c>
      <c r="H6" s="35">
        <v>8</v>
      </c>
      <c r="I6" s="35">
        <v>9</v>
      </c>
    </row>
    <row r="7" ht="52.5" customHeight="1" spans="1:9">
      <c r="A7" s="36"/>
      <c r="B7" s="23"/>
      <c r="C7" s="23"/>
      <c r="D7" s="23"/>
      <c r="E7" s="23"/>
      <c r="F7" s="23"/>
      <c r="G7" s="23"/>
      <c r="H7" s="23"/>
      <c r="I7" s="23"/>
    </row>
    <row r="8" ht="52.5" customHeight="1" spans="1:9">
      <c r="A8" s="36"/>
      <c r="B8" s="23"/>
      <c r="C8" s="23"/>
      <c r="D8" s="23"/>
      <c r="E8" s="23"/>
      <c r="F8" s="23"/>
      <c r="G8" s="23"/>
      <c r="H8" s="23"/>
      <c r="I8" s="23"/>
    </row>
    <row r="9" ht="30" customHeight="1" spans="1:9">
      <c r="A9" s="52" t="s">
        <v>30</v>
      </c>
      <c r="B9" s="23"/>
      <c r="C9" s="23"/>
      <c r="D9" s="23"/>
      <c r="E9" s="23"/>
      <c r="F9" s="23"/>
      <c r="G9" s="23"/>
      <c r="H9" s="23"/>
      <c r="I9" s="23"/>
    </row>
    <row r="11" customHeight="1" spans="1:6">
      <c r="A11" s="39" t="s">
        <v>375</v>
      </c>
      <c r="B11" s="39"/>
      <c r="C11" s="39"/>
      <c r="D11" s="39"/>
      <c r="E11" s="39"/>
      <c r="F11" s="39"/>
    </row>
  </sheetData>
  <mergeCells count="6">
    <mergeCell ref="A2:I2"/>
    <mergeCell ref="A3:F3"/>
    <mergeCell ref="B4:D4"/>
    <mergeCell ref="E4:I4"/>
    <mergeCell ref="A11:F11"/>
    <mergeCell ref="A4:A5"/>
  </mergeCells>
  <printOptions horizontalCentered="1"/>
  <pageMargins left="0.393055555555556" right="0.393055555555556" top="0.590277777777778" bottom="0.393055555555556" header="0.5" footer="0.5"/>
  <pageSetup paperSize="9" scale="93"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9"/>
  <sheetViews>
    <sheetView showZeros="0" workbookViewId="0">
      <selection activeCell="A9" sqref="A9:F9"/>
    </sheetView>
  </sheetViews>
  <sheetFormatPr defaultColWidth="9.14285714285714" defaultRowHeight="12" customHeight="1"/>
  <cols>
    <col min="1" max="1" width="27.6285714285714" customWidth="1"/>
    <col min="2" max="2" width="24.4761904761905" customWidth="1"/>
    <col min="3" max="9" width="11.7714285714286" customWidth="1"/>
    <col min="10" max="10" width="33.0476190476191" customWidth="1"/>
  </cols>
  <sheetData>
    <row r="1" customHeight="1" spans="1:10">
      <c r="A1" s="1"/>
      <c r="B1" s="1"/>
      <c r="C1" s="1"/>
      <c r="D1" s="1"/>
      <c r="E1" s="1"/>
      <c r="F1" s="1"/>
      <c r="G1" s="1"/>
      <c r="H1" s="1"/>
      <c r="I1" s="1"/>
      <c r="J1" s="61" t="s">
        <v>411</v>
      </c>
    </row>
    <row r="2" ht="28.5" customHeight="1" spans="1:10">
      <c r="A2" s="55" t="str">
        <f>"2026"&amp;"年州对下转移支付绩效目标表"</f>
        <v>2026年州对下转移支付绩效目标表</v>
      </c>
      <c r="B2" s="29"/>
      <c r="C2" s="29"/>
      <c r="D2" s="29"/>
      <c r="E2" s="29"/>
      <c r="F2" s="56"/>
      <c r="G2" s="29"/>
      <c r="H2" s="56"/>
      <c r="I2" s="56"/>
      <c r="J2" s="29"/>
    </row>
    <row r="3" ht="17.25" customHeight="1" spans="1:10">
      <c r="A3" s="30" t="str">
        <f>"单位名称："&amp;"德宏州红十字会"</f>
        <v>单位名称：德宏州红十字会</v>
      </c>
      <c r="B3" s="46"/>
      <c r="C3" s="46"/>
      <c r="D3" s="46"/>
      <c r="E3" s="46"/>
      <c r="F3" s="57"/>
      <c r="G3" s="46"/>
      <c r="H3" s="57"/>
      <c r="I3" s="1"/>
      <c r="J3" s="1"/>
    </row>
    <row r="4" ht="44.25" customHeight="1" spans="1:10">
      <c r="A4" s="34" t="s">
        <v>253</v>
      </c>
      <c r="B4" s="34" t="s">
        <v>254</v>
      </c>
      <c r="C4" s="34" t="s">
        <v>255</v>
      </c>
      <c r="D4" s="34" t="s">
        <v>256</v>
      </c>
      <c r="E4" s="34" t="s">
        <v>257</v>
      </c>
      <c r="F4" s="58" t="s">
        <v>412</v>
      </c>
      <c r="G4" s="34" t="s">
        <v>259</v>
      </c>
      <c r="H4" s="58" t="s">
        <v>413</v>
      </c>
      <c r="I4" s="58" t="s">
        <v>261</v>
      </c>
      <c r="J4" s="34" t="s">
        <v>262</v>
      </c>
    </row>
    <row r="5" ht="14.25" customHeight="1" spans="1:10">
      <c r="A5" s="35">
        <v>1</v>
      </c>
      <c r="B5" s="35">
        <v>2</v>
      </c>
      <c r="C5" s="35">
        <v>3</v>
      </c>
      <c r="D5" s="35">
        <v>4</v>
      </c>
      <c r="E5" s="35">
        <v>5</v>
      </c>
      <c r="F5" s="35">
        <v>6</v>
      </c>
      <c r="G5" s="35">
        <v>7</v>
      </c>
      <c r="H5" s="35">
        <v>8</v>
      </c>
      <c r="I5" s="35">
        <v>9</v>
      </c>
      <c r="J5" s="35">
        <v>10</v>
      </c>
    </row>
    <row r="6" ht="52.5" customHeight="1" spans="1:10">
      <c r="A6" s="36"/>
      <c r="B6" s="50"/>
      <c r="C6" s="50"/>
      <c r="D6" s="50"/>
      <c r="E6" s="59"/>
      <c r="F6" s="60"/>
      <c r="G6" s="59"/>
      <c r="H6" s="60"/>
      <c r="I6" s="60"/>
      <c r="J6" s="59"/>
    </row>
    <row r="7" ht="52.5" customHeight="1" spans="1:10">
      <c r="A7" s="36"/>
      <c r="B7" s="22"/>
      <c r="C7" s="52"/>
      <c r="D7" s="52"/>
      <c r="E7" s="36"/>
      <c r="F7" s="52"/>
      <c r="G7" s="59"/>
      <c r="H7" s="22"/>
      <c r="I7" s="22"/>
      <c r="J7" s="36"/>
    </row>
    <row r="9" ht="15" spans="1:6">
      <c r="A9" s="39" t="s">
        <v>375</v>
      </c>
      <c r="B9" s="39"/>
      <c r="C9" s="39"/>
      <c r="D9" s="39"/>
      <c r="E9" s="39"/>
      <c r="F9" s="39"/>
    </row>
  </sheetData>
  <mergeCells count="3">
    <mergeCell ref="A2:J2"/>
    <mergeCell ref="A3:H3"/>
    <mergeCell ref="A9:F9"/>
  </mergeCells>
  <printOptions horizontalCentered="1"/>
  <pageMargins left="0.393055555555556" right="0.393055555555556" top="0.590277777777778" bottom="0.393055555555556" header="0.5" footer="0.5"/>
  <pageSetup paperSize="9" scale="83"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H10"/>
  <sheetViews>
    <sheetView showZeros="0" workbookViewId="0">
      <selection activeCell="B26" sqref="B26"/>
    </sheetView>
  </sheetViews>
  <sheetFormatPr defaultColWidth="9.14285714285714" defaultRowHeight="12" customHeight="1" outlineLevelCol="7"/>
  <cols>
    <col min="1" max="1" width="23.2857142857143" customWidth="1"/>
    <col min="2" max="2" width="22.8571428571429" customWidth="1"/>
    <col min="3" max="3" width="30.7142857142857" customWidth="1"/>
    <col min="4" max="4" width="23.5714285714286" customWidth="1"/>
    <col min="5" max="5" width="11.8571428571429" customWidth="1"/>
    <col min="6" max="8" width="16.9142857142857" customWidth="1"/>
  </cols>
  <sheetData>
    <row r="1" ht="14.25" customHeight="1" spans="1:8">
      <c r="A1" s="1"/>
      <c r="B1" s="1"/>
      <c r="C1" s="1"/>
      <c r="D1" s="1"/>
      <c r="E1" s="1"/>
      <c r="F1" s="1"/>
      <c r="G1" s="1"/>
      <c r="H1" s="43" t="s">
        <v>414</v>
      </c>
    </row>
    <row r="2" ht="28.5" customHeight="1" spans="1:8">
      <c r="A2" s="44" t="str">
        <f>"2026"&amp;"年新增资产配置表"</f>
        <v>2026年新增资产配置表</v>
      </c>
      <c r="B2" s="29"/>
      <c r="C2" s="29"/>
      <c r="D2" s="29"/>
      <c r="E2" s="29"/>
      <c r="F2" s="29"/>
      <c r="G2" s="29"/>
      <c r="H2" s="29"/>
    </row>
    <row r="3" ht="13.5" customHeight="1" spans="1:8">
      <c r="A3" s="45" t="str">
        <f>"单位名称："&amp;"德宏州红十字会"</f>
        <v>单位名称：德宏州红十字会</v>
      </c>
      <c r="B3" s="31"/>
      <c r="C3" s="46"/>
      <c r="D3" s="1"/>
      <c r="E3" s="1"/>
      <c r="F3" s="1"/>
      <c r="G3" s="1"/>
      <c r="H3" s="1"/>
    </row>
    <row r="4" ht="18" customHeight="1" spans="1:8">
      <c r="A4" s="11" t="s">
        <v>135</v>
      </c>
      <c r="B4" s="11" t="s">
        <v>415</v>
      </c>
      <c r="C4" s="11" t="s">
        <v>416</v>
      </c>
      <c r="D4" s="11" t="s">
        <v>417</v>
      </c>
      <c r="E4" s="11" t="s">
        <v>418</v>
      </c>
      <c r="F4" s="47" t="s">
        <v>419</v>
      </c>
      <c r="G4" s="48"/>
      <c r="H4" s="49"/>
    </row>
    <row r="5" ht="18" customHeight="1" spans="1:8">
      <c r="A5" s="18"/>
      <c r="B5" s="18"/>
      <c r="C5" s="18"/>
      <c r="D5" s="18"/>
      <c r="E5" s="18"/>
      <c r="F5" s="34" t="s">
        <v>381</v>
      </c>
      <c r="G5" s="34" t="s">
        <v>420</v>
      </c>
      <c r="H5" s="34" t="s">
        <v>421</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30</v>
      </c>
      <c r="B8" s="53"/>
      <c r="C8" s="53"/>
      <c r="D8" s="53"/>
      <c r="E8" s="53"/>
      <c r="F8" s="42"/>
      <c r="G8" s="54"/>
      <c r="H8" s="54"/>
    </row>
    <row r="10" ht="15" spans="1:6">
      <c r="A10" s="39" t="s">
        <v>375</v>
      </c>
      <c r="B10" s="39"/>
      <c r="C10" s="39"/>
      <c r="D10" s="39"/>
      <c r="E10" s="39"/>
      <c r="F10" s="39"/>
    </row>
  </sheetData>
  <mergeCells count="10">
    <mergeCell ref="A2:H2"/>
    <mergeCell ref="A3:C3"/>
    <mergeCell ref="F4:H4"/>
    <mergeCell ref="A8:E8"/>
    <mergeCell ref="A10:F10"/>
    <mergeCell ref="A4:A5"/>
    <mergeCell ref="B4:B5"/>
    <mergeCell ref="C4:C5"/>
    <mergeCell ref="D4:D5"/>
    <mergeCell ref="E4:E5"/>
  </mergeCells>
  <printOptions horizontalCentered="1"/>
  <pageMargins left="0.393055555555556" right="0.393055555555556" top="0.590277777777778" bottom="0.393055555555556" header="0.5" footer="0.5"/>
  <pageSetup paperSize="9" scale="85"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2"/>
  <sheetViews>
    <sheetView showZeros="0" workbookViewId="0">
      <selection activeCell="A12" sqref="A12:F12"/>
    </sheetView>
  </sheetViews>
  <sheetFormatPr defaultColWidth="9.14285714285714" defaultRowHeight="14.25" customHeight="1"/>
  <cols>
    <col min="1" max="1" width="11.7142857142857" customWidth="1"/>
    <col min="2" max="3" width="23.847619047619" customWidth="1"/>
    <col min="4" max="4" width="9.6" customWidth="1"/>
    <col min="5" max="5" width="17.7142857142857" customWidth="1"/>
    <col min="6" max="6" width="9.84761904761905" customWidth="1"/>
    <col min="7" max="7" width="17.7142857142857" customWidth="1"/>
    <col min="8" max="9" width="15.4190476190476" customWidth="1"/>
    <col min="10" max="10" width="17.7142857142857" customWidth="1"/>
    <col min="11" max="11" width="19.1428571428571" customWidth="1"/>
  </cols>
  <sheetData>
    <row r="1" ht="13.5" customHeight="1" spans="1:11">
      <c r="A1" s="1"/>
      <c r="B1" s="1"/>
      <c r="C1" s="1"/>
      <c r="D1" s="2"/>
      <c r="E1" s="2"/>
      <c r="F1" s="2"/>
      <c r="G1" s="2"/>
      <c r="H1" s="3"/>
      <c r="I1" s="3"/>
      <c r="J1" s="3"/>
      <c r="K1" s="4" t="s">
        <v>422</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"单位名称："&amp;"德宏州红十字会"</f>
        <v>单位名称：德宏州红十字会</v>
      </c>
      <c r="B3" s="31"/>
      <c r="C3" s="31"/>
      <c r="D3" s="31"/>
      <c r="E3" s="31"/>
      <c r="F3" s="31"/>
      <c r="G3" s="31"/>
      <c r="H3" s="32"/>
      <c r="I3" s="32"/>
      <c r="J3" s="32"/>
      <c r="K3" s="40" t="s">
        <v>27</v>
      </c>
    </row>
    <row r="4" ht="21.75" customHeight="1" spans="1:11">
      <c r="A4" s="33" t="s">
        <v>216</v>
      </c>
      <c r="B4" s="33" t="s">
        <v>137</v>
      </c>
      <c r="C4" s="33" t="s">
        <v>217</v>
      </c>
      <c r="D4" s="34" t="s">
        <v>138</v>
      </c>
      <c r="E4" s="34" t="s">
        <v>139</v>
      </c>
      <c r="F4" s="34" t="s">
        <v>218</v>
      </c>
      <c r="G4" s="34" t="s">
        <v>219</v>
      </c>
      <c r="H4" s="35" t="s">
        <v>30</v>
      </c>
      <c r="I4" s="35" t="s">
        <v>423</v>
      </c>
      <c r="J4" s="35"/>
      <c r="K4" s="35"/>
    </row>
    <row r="5" ht="21.75" customHeight="1" spans="1:11">
      <c r="A5" s="33"/>
      <c r="B5" s="33"/>
      <c r="C5" s="33"/>
      <c r="D5" s="34"/>
      <c r="E5" s="34"/>
      <c r="F5" s="34"/>
      <c r="G5" s="34"/>
      <c r="H5" s="35"/>
      <c r="I5" s="34" t="s">
        <v>34</v>
      </c>
      <c r="J5" s="34" t="s">
        <v>35</v>
      </c>
      <c r="K5" s="34" t="s">
        <v>36</v>
      </c>
    </row>
    <row r="6" ht="10"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374</v>
      </c>
      <c r="B10" s="38"/>
      <c r="C10" s="38"/>
      <c r="D10" s="38"/>
      <c r="E10" s="38"/>
      <c r="F10" s="38"/>
      <c r="G10" s="38"/>
      <c r="H10" s="23"/>
      <c r="I10" s="23"/>
      <c r="J10" s="23"/>
      <c r="K10" s="42"/>
    </row>
    <row r="12" ht="15" spans="1:6">
      <c r="A12" s="39" t="s">
        <v>375</v>
      </c>
      <c r="B12" s="39"/>
      <c r="C12" s="39"/>
      <c r="D12" s="39"/>
      <c r="E12" s="39"/>
      <c r="F12" s="39"/>
    </row>
  </sheetData>
  <mergeCells count="16">
    <mergeCell ref="A2:K2"/>
    <mergeCell ref="A3:G3"/>
    <mergeCell ref="I4:K4"/>
    <mergeCell ref="A10:G10"/>
    <mergeCell ref="A12:F12"/>
    <mergeCell ref="A4:A6"/>
    <mergeCell ref="B4:B6"/>
    <mergeCell ref="C4:C6"/>
    <mergeCell ref="D4:D6"/>
    <mergeCell ref="E4:E6"/>
    <mergeCell ref="F4:F6"/>
    <mergeCell ref="G4:G6"/>
    <mergeCell ref="H4:H6"/>
    <mergeCell ref="I5:I6"/>
    <mergeCell ref="J5:J6"/>
    <mergeCell ref="K5:K6"/>
  </mergeCells>
  <printOptions horizontalCentered="1"/>
  <pageMargins left="0.393055555555556" right="0.393055555555556" top="0.590277777777778" bottom="0.393055555555556" header="0.5" footer="0.5"/>
  <pageSetup paperSize="9" scale="76"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2"/>
  <sheetViews>
    <sheetView showZeros="0" tabSelected="1" workbookViewId="0">
      <selection activeCell="E19" sqref="E19"/>
    </sheetView>
  </sheetViews>
  <sheetFormatPr defaultColWidth="9.14285714285714" defaultRowHeight="14.25" customHeight="1" outlineLevelCol="6"/>
  <cols>
    <col min="1" max="1" width="24.8571428571429" customWidth="1"/>
    <col min="2" max="2" width="17.1428571428571" customWidth="1"/>
    <col min="3" max="3" width="35.1428571428571" customWidth="1"/>
    <col min="4" max="4" width="11.5714285714286" customWidth="1"/>
    <col min="5" max="7" width="26.2857142857143" customWidth="1"/>
  </cols>
  <sheetData>
    <row r="1" ht="13.5" customHeight="1" spans="1:7">
      <c r="A1" s="1"/>
      <c r="B1" s="1"/>
      <c r="C1" s="1"/>
      <c r="D1" s="2"/>
      <c r="E1" s="3"/>
      <c r="F1" s="3"/>
      <c r="G1" s="4" t="s">
        <v>424</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"单位名称："&amp;"德宏州红十字会"</f>
        <v>单位名称：德宏州红十字会</v>
      </c>
      <c r="B3" s="7"/>
      <c r="C3" s="7"/>
      <c r="D3" s="7"/>
      <c r="E3" s="8"/>
      <c r="F3" s="8"/>
      <c r="G3" s="9" t="s">
        <v>27</v>
      </c>
    </row>
    <row r="4" ht="21.75" customHeight="1" spans="1:7">
      <c r="A4" s="10" t="s">
        <v>217</v>
      </c>
      <c r="B4" s="10" t="s">
        <v>216</v>
      </c>
      <c r="C4" s="10" t="s">
        <v>137</v>
      </c>
      <c r="D4" s="11" t="s">
        <v>425</v>
      </c>
      <c r="E4" s="12" t="s">
        <v>34</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26" customHeight="1" spans="1:7">
      <c r="A8" s="21" t="s">
        <v>46</v>
      </c>
      <c r="B8" s="22"/>
      <c r="C8" s="22"/>
      <c r="D8" s="22"/>
      <c r="E8" s="23">
        <v>400000</v>
      </c>
      <c r="F8" s="23"/>
      <c r="G8" s="23"/>
    </row>
    <row r="9" ht="26" customHeight="1" spans="1:7">
      <c r="A9" s="24"/>
      <c r="B9" s="22" t="s">
        <v>426</v>
      </c>
      <c r="C9" s="22" t="s">
        <v>244</v>
      </c>
      <c r="D9" s="22" t="s">
        <v>427</v>
      </c>
      <c r="E9" s="23">
        <v>120000</v>
      </c>
      <c r="F9" s="23"/>
      <c r="G9" s="23"/>
    </row>
    <row r="10" ht="26" customHeight="1" spans="1:7">
      <c r="A10" s="25"/>
      <c r="B10" s="22" t="s">
        <v>426</v>
      </c>
      <c r="C10" s="22" t="s">
        <v>250</v>
      </c>
      <c r="D10" s="22" t="s">
        <v>427</v>
      </c>
      <c r="E10" s="23">
        <v>50000</v>
      </c>
      <c r="F10" s="23"/>
      <c r="G10" s="23"/>
    </row>
    <row r="11" ht="26" customHeight="1" spans="1:7">
      <c r="A11" s="25"/>
      <c r="B11" s="22" t="s">
        <v>426</v>
      </c>
      <c r="C11" s="22" t="s">
        <v>231</v>
      </c>
      <c r="D11" s="22" t="s">
        <v>427</v>
      </c>
      <c r="E11" s="23">
        <v>230000</v>
      </c>
      <c r="F11" s="23"/>
      <c r="G11" s="23"/>
    </row>
    <row r="12" ht="30" customHeight="1" spans="1:7">
      <c r="A12" s="26" t="s">
        <v>30</v>
      </c>
      <c r="B12" s="27" t="s">
        <v>428</v>
      </c>
      <c r="C12" s="27"/>
      <c r="D12" s="28"/>
      <c r="E12" s="23">
        <v>400000</v>
      </c>
      <c r="F12" s="23"/>
      <c r="G12" s="23"/>
    </row>
  </sheetData>
  <mergeCells count="11">
    <mergeCell ref="A2:G2"/>
    <mergeCell ref="A3:D3"/>
    <mergeCell ref="E4:G4"/>
    <mergeCell ref="A12:D12"/>
    <mergeCell ref="A4:A6"/>
    <mergeCell ref="B4:B6"/>
    <mergeCell ref="C4:C6"/>
    <mergeCell ref="D4:D6"/>
    <mergeCell ref="E5:E6"/>
    <mergeCell ref="F5:F6"/>
    <mergeCell ref="G5:G6"/>
  </mergeCells>
  <printOptions horizontalCentered="1"/>
  <pageMargins left="0.393055555555556" right="0.393055555555556" top="0.590277777777778" bottom="0.393055555555556" header="0.5" footer="0.5"/>
  <pageSetup paperSize="9" scale="82"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9"/>
  <sheetViews>
    <sheetView showZeros="0" workbookViewId="0">
      <selection activeCell="G20" sqref="G20"/>
    </sheetView>
  </sheetViews>
  <sheetFormatPr defaultColWidth="9.14285714285714" defaultRowHeight="12" customHeight="1"/>
  <cols>
    <col min="1" max="1" width="9.85714285714286" customWidth="1"/>
    <col min="2" max="2" width="15.5714285714286" customWidth="1"/>
    <col min="3" max="4" width="13.4761904761905" customWidth="1"/>
    <col min="5" max="5" width="14.4285714285714" customWidth="1"/>
    <col min="6" max="6" width="6.57142857142857" customWidth="1"/>
    <col min="7" max="7" width="5.34285714285714" customWidth="1"/>
    <col min="8" max="8" width="6.42857142857143" customWidth="1"/>
    <col min="9" max="9" width="11.9142857142857" customWidth="1"/>
    <col min="10" max="13" width="6.57142857142857" customWidth="1"/>
    <col min="14" max="14" width="11.9142857142857" customWidth="1"/>
    <col min="15" max="19" width="6.85714285714286" customWidth="1"/>
  </cols>
  <sheetData>
    <row r="1" ht="16.5" customHeight="1" spans="1:17">
      <c r="A1" s="173"/>
      <c r="B1" s="1"/>
      <c r="C1" s="1"/>
      <c r="D1" s="1"/>
      <c r="E1" s="1"/>
      <c r="F1" s="1"/>
      <c r="G1" s="1"/>
      <c r="H1" s="1"/>
      <c r="I1" s="75"/>
      <c r="J1" s="1"/>
      <c r="K1" s="1"/>
      <c r="L1" s="1"/>
      <c r="M1" s="1"/>
      <c r="N1" s="1"/>
      <c r="O1" s="1"/>
      <c r="P1" s="80" t="s">
        <v>26</v>
      </c>
      <c r="Q1" s="80" t="s">
        <v>26</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7">
      <c r="A3" s="31" t="str">
        <f>"单位名称："&amp;"德宏州红十字会"</f>
        <v>单位名称：德宏州红十字会</v>
      </c>
      <c r="B3" s="31"/>
      <c r="C3" s="46"/>
      <c r="D3" s="46"/>
      <c r="E3" s="46"/>
      <c r="F3" s="46"/>
      <c r="G3" s="46"/>
      <c r="H3" s="46"/>
      <c r="I3" s="46"/>
      <c r="J3" s="46"/>
      <c r="K3" s="46"/>
      <c r="L3" s="46"/>
      <c r="M3" s="46"/>
      <c r="N3" s="46"/>
      <c r="O3" s="46"/>
      <c r="P3" s="80" t="s">
        <v>27</v>
      </c>
      <c r="Q3" s="80"/>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25" customHeight="1" spans="1:19">
      <c r="A5" s="16"/>
      <c r="B5" s="16"/>
      <c r="C5" s="16"/>
      <c r="D5" s="16" t="s">
        <v>33</v>
      </c>
      <c r="E5" s="16" t="s">
        <v>34</v>
      </c>
      <c r="F5" s="16" t="s">
        <v>35</v>
      </c>
      <c r="G5" s="16" t="s">
        <v>36</v>
      </c>
      <c r="H5" s="11" t="s">
        <v>37</v>
      </c>
      <c r="I5" s="177" t="s">
        <v>38</v>
      </c>
      <c r="J5" s="177"/>
      <c r="K5" s="177"/>
      <c r="L5" s="177"/>
      <c r="M5" s="177"/>
      <c r="N5" s="177"/>
      <c r="O5" s="11" t="s">
        <v>33</v>
      </c>
      <c r="P5" s="11" t="s">
        <v>34</v>
      </c>
      <c r="Q5" s="11" t="s">
        <v>35</v>
      </c>
      <c r="R5" s="11" t="s">
        <v>36</v>
      </c>
      <c r="S5" s="11" t="s">
        <v>39</v>
      </c>
    </row>
    <row r="6" ht="63" customHeight="1" spans="1:19">
      <c r="A6" s="70"/>
      <c r="B6" s="70"/>
      <c r="C6" s="70"/>
      <c r="D6" s="76"/>
      <c r="E6" s="76"/>
      <c r="F6" s="76"/>
      <c r="G6" s="70"/>
      <c r="H6" s="70"/>
      <c r="I6" s="35" t="s">
        <v>33</v>
      </c>
      <c r="J6" s="33" t="s">
        <v>40</v>
      </c>
      <c r="K6" s="33" t="s">
        <v>41</v>
      </c>
      <c r="L6" s="10" t="s">
        <v>42</v>
      </c>
      <c r="M6" s="10" t="s">
        <v>43</v>
      </c>
      <c r="N6" s="10" t="s">
        <v>44</v>
      </c>
      <c r="O6" s="76"/>
      <c r="P6" s="76"/>
      <c r="Q6" s="76"/>
      <c r="R6" s="76"/>
      <c r="S6" s="76"/>
    </row>
    <row r="7" ht="13.5"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8">
        <v>19</v>
      </c>
    </row>
    <row r="8" ht="52.5" customHeight="1" spans="1:19">
      <c r="A8" s="174" t="s">
        <v>45</v>
      </c>
      <c r="B8" s="174" t="s">
        <v>46</v>
      </c>
      <c r="C8" s="23">
        <v>3392066.31</v>
      </c>
      <c r="D8" s="23">
        <v>3392066.31</v>
      </c>
      <c r="E8" s="23">
        <v>3242066.31</v>
      </c>
      <c r="F8" s="23"/>
      <c r="G8" s="23"/>
      <c r="H8" s="23"/>
      <c r="I8" s="23">
        <v>150000</v>
      </c>
      <c r="J8" s="23"/>
      <c r="K8" s="23"/>
      <c r="L8" s="23"/>
      <c r="M8" s="23"/>
      <c r="N8" s="23">
        <v>150000</v>
      </c>
      <c r="O8" s="23"/>
      <c r="P8" s="23"/>
      <c r="Q8" s="23"/>
      <c r="R8" s="23"/>
      <c r="S8" s="23"/>
    </row>
    <row r="9" ht="30" customHeight="1" spans="1:19">
      <c r="A9" s="12" t="s">
        <v>30</v>
      </c>
      <c r="B9" s="175"/>
      <c r="C9" s="176">
        <v>3392066.31</v>
      </c>
      <c r="D9" s="176">
        <v>3392066.31</v>
      </c>
      <c r="E9" s="176">
        <v>3242066.31</v>
      </c>
      <c r="F9" s="176"/>
      <c r="G9" s="176"/>
      <c r="H9" s="176"/>
      <c r="I9" s="176">
        <v>150000</v>
      </c>
      <c r="J9" s="176"/>
      <c r="K9" s="176"/>
      <c r="L9" s="176"/>
      <c r="M9" s="176"/>
      <c r="N9" s="176">
        <v>150000</v>
      </c>
      <c r="O9" s="176"/>
      <c r="P9" s="176"/>
      <c r="Q9" s="176"/>
      <c r="R9" s="176"/>
      <c r="S9" s="176"/>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90277777777778" bottom="0.393055555555556" header="0.5" footer="0.5"/>
  <pageSetup paperSize="9" scale="82"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42"/>
  <sheetViews>
    <sheetView showZeros="0" workbookViewId="0">
      <selection activeCell="E28" sqref="E28:E35"/>
    </sheetView>
  </sheetViews>
  <sheetFormatPr defaultColWidth="8.84761904761905" defaultRowHeight="15" customHeight="1"/>
  <cols>
    <col min="1" max="1" width="12.4285714285714" customWidth="1"/>
    <col min="2" max="2" width="37.1428571428571" customWidth="1"/>
    <col min="3" max="6" width="13.1428571428571" customWidth="1"/>
    <col min="7" max="9" width="5.14285714285714" customWidth="1"/>
    <col min="10" max="10" width="10.1428571428571" customWidth="1"/>
    <col min="11" max="14" width="5.28571428571429" customWidth="1"/>
    <col min="15" max="15" width="10.1428571428571" customWidth="1"/>
  </cols>
  <sheetData>
    <row r="1" ht="18.75" customHeight="1" spans="1:15">
      <c r="A1" s="163"/>
      <c r="B1" s="163"/>
      <c r="C1" s="163"/>
      <c r="D1" s="163"/>
      <c r="E1" s="163"/>
      <c r="F1" s="163"/>
      <c r="G1" s="163"/>
      <c r="H1" s="163"/>
      <c r="I1" s="163"/>
      <c r="J1" s="163"/>
      <c r="K1" s="163"/>
      <c r="L1" s="163"/>
      <c r="M1" s="163"/>
      <c r="N1" s="43" t="s">
        <v>47</v>
      </c>
      <c r="O1" s="43"/>
    </row>
    <row r="2" ht="36" customHeight="1" spans="1:15">
      <c r="A2" s="164" t="str">
        <f>"2026"&amp;"年部门支出预算表"</f>
        <v>2026年部门支出预算表</v>
      </c>
      <c r="B2" s="164"/>
      <c r="C2" s="164"/>
      <c r="D2" s="164"/>
      <c r="E2" s="164"/>
      <c r="F2" s="164"/>
      <c r="G2" s="164"/>
      <c r="H2" s="164"/>
      <c r="I2" s="164"/>
      <c r="J2" s="164"/>
      <c r="K2" s="164"/>
      <c r="L2" s="164"/>
      <c r="M2" s="164"/>
      <c r="N2" s="164"/>
      <c r="O2" s="164"/>
    </row>
    <row r="3" ht="18.75" customHeight="1" spans="1:15">
      <c r="A3" s="31" t="str">
        <f>"单位名称："&amp;"德宏州红十字会"</f>
        <v>单位名称：德宏州红十字会</v>
      </c>
      <c r="B3" s="31"/>
      <c r="C3" s="31"/>
      <c r="D3" s="31"/>
      <c r="E3" s="31"/>
      <c r="F3" s="31"/>
      <c r="G3" s="163"/>
      <c r="H3" s="163"/>
      <c r="I3" s="163"/>
      <c r="J3" s="163"/>
      <c r="K3" s="163"/>
      <c r="L3" s="163"/>
      <c r="M3" s="163"/>
      <c r="N3" s="43" t="s">
        <v>1</v>
      </c>
      <c r="O3" s="43"/>
    </row>
    <row r="4" customHeight="1" spans="1:15">
      <c r="A4" s="165" t="s">
        <v>48</v>
      </c>
      <c r="B4" s="165" t="s">
        <v>49</v>
      </c>
      <c r="C4" s="165" t="s">
        <v>30</v>
      </c>
      <c r="D4" s="165" t="s">
        <v>34</v>
      </c>
      <c r="E4" s="165"/>
      <c r="F4" s="165"/>
      <c r="G4" s="165" t="s">
        <v>35</v>
      </c>
      <c r="H4" s="165" t="s">
        <v>36</v>
      </c>
      <c r="I4" s="165" t="s">
        <v>50</v>
      </c>
      <c r="J4" s="165" t="s">
        <v>51</v>
      </c>
      <c r="K4" s="165"/>
      <c r="L4" s="165"/>
      <c r="M4" s="165"/>
      <c r="N4" s="165"/>
      <c r="O4" s="165"/>
    </row>
    <row r="5" ht="55" customHeight="1" spans="1:15">
      <c r="A5" s="165"/>
      <c r="B5" s="165"/>
      <c r="C5" s="165"/>
      <c r="D5" s="165" t="s">
        <v>33</v>
      </c>
      <c r="E5" s="165" t="s">
        <v>52</v>
      </c>
      <c r="F5" s="165" t="s">
        <v>53</v>
      </c>
      <c r="G5" s="165"/>
      <c r="H5" s="165"/>
      <c r="I5" s="165"/>
      <c r="J5" s="165" t="s">
        <v>33</v>
      </c>
      <c r="K5" s="165" t="s">
        <v>54</v>
      </c>
      <c r="L5" s="165" t="s">
        <v>55</v>
      </c>
      <c r="M5" s="165" t="s">
        <v>56</v>
      </c>
      <c r="N5" s="165" t="s">
        <v>57</v>
      </c>
      <c r="O5" s="165" t="s">
        <v>58</v>
      </c>
    </row>
    <row r="6" s="162" customFormat="1" spans="1:15">
      <c r="A6" s="166" t="s">
        <v>59</v>
      </c>
      <c r="B6" s="166" t="s">
        <v>60</v>
      </c>
      <c r="C6" s="166" t="s">
        <v>61</v>
      </c>
      <c r="D6" s="166" t="s">
        <v>62</v>
      </c>
      <c r="E6" s="166" t="s">
        <v>63</v>
      </c>
      <c r="F6" s="166" t="s">
        <v>64</v>
      </c>
      <c r="G6" s="166" t="s">
        <v>65</v>
      </c>
      <c r="H6" s="166" t="s">
        <v>66</v>
      </c>
      <c r="I6" s="166" t="s">
        <v>67</v>
      </c>
      <c r="J6" s="166" t="s">
        <v>68</v>
      </c>
      <c r="K6" s="166" t="s">
        <v>69</v>
      </c>
      <c r="L6" s="166" t="s">
        <v>70</v>
      </c>
      <c r="M6" s="166" t="s">
        <v>71</v>
      </c>
      <c r="N6" s="166" t="s">
        <v>72</v>
      </c>
      <c r="O6" s="166" t="s">
        <v>73</v>
      </c>
    </row>
    <row r="7" s="162" customFormat="1" spans="1:15">
      <c r="A7" s="167" t="s">
        <v>74</v>
      </c>
      <c r="B7" s="167" t="s">
        <v>75</v>
      </c>
      <c r="C7" s="168">
        <v>3044597.34</v>
      </c>
      <c r="D7" s="168">
        <v>2894597.34</v>
      </c>
      <c r="E7" s="168">
        <v>2494597.34</v>
      </c>
      <c r="F7" s="168">
        <v>400000</v>
      </c>
      <c r="G7" s="168"/>
      <c r="H7" s="168"/>
      <c r="I7" s="168"/>
      <c r="J7" s="168">
        <v>150000</v>
      </c>
      <c r="K7" s="168"/>
      <c r="L7" s="168"/>
      <c r="M7" s="168"/>
      <c r="N7" s="168"/>
      <c r="O7" s="168">
        <v>150000</v>
      </c>
    </row>
    <row r="8" s="162" customFormat="1" spans="1:15">
      <c r="A8" s="169" t="s">
        <v>76</v>
      </c>
      <c r="B8" s="169" t="s">
        <v>77</v>
      </c>
      <c r="C8" s="168">
        <v>266494.24</v>
      </c>
      <c r="D8" s="168">
        <v>266494.24</v>
      </c>
      <c r="E8" s="168">
        <v>266494.24</v>
      </c>
      <c r="F8" s="168"/>
      <c r="G8" s="168"/>
      <c r="H8" s="168"/>
      <c r="I8" s="168"/>
      <c r="J8" s="168"/>
      <c r="K8" s="168"/>
      <c r="L8" s="168"/>
      <c r="M8" s="168"/>
      <c r="N8" s="168"/>
      <c r="O8" s="168"/>
    </row>
    <row r="9" s="162" customFormat="1" spans="1:15">
      <c r="A9" s="170" t="s">
        <v>78</v>
      </c>
      <c r="B9" s="170" t="s">
        <v>79</v>
      </c>
      <c r="C9" s="168">
        <v>4000</v>
      </c>
      <c r="D9" s="168">
        <v>4000</v>
      </c>
      <c r="E9" s="168">
        <v>4000</v>
      </c>
      <c r="F9" s="168"/>
      <c r="G9" s="168"/>
      <c r="H9" s="168"/>
      <c r="I9" s="168"/>
      <c r="J9" s="168"/>
      <c r="K9" s="168"/>
      <c r="L9" s="168"/>
      <c r="M9" s="168"/>
      <c r="N9" s="168"/>
      <c r="O9" s="168"/>
    </row>
    <row r="10" s="162" customFormat="1" spans="1:15">
      <c r="A10" s="170" t="s">
        <v>80</v>
      </c>
      <c r="B10" s="170" t="s">
        <v>81</v>
      </c>
      <c r="C10" s="168">
        <v>262494.24</v>
      </c>
      <c r="D10" s="168">
        <v>262494.24</v>
      </c>
      <c r="E10" s="168">
        <v>262494.24</v>
      </c>
      <c r="F10" s="168"/>
      <c r="G10" s="168"/>
      <c r="H10" s="168"/>
      <c r="I10" s="168"/>
      <c r="J10" s="168"/>
      <c r="K10" s="168"/>
      <c r="L10" s="168"/>
      <c r="M10" s="168"/>
      <c r="N10" s="168"/>
      <c r="O10" s="168"/>
    </row>
    <row r="11" s="162" customFormat="1" spans="1:15">
      <c r="A11" s="169" t="s">
        <v>82</v>
      </c>
      <c r="B11" s="169" t="s">
        <v>83</v>
      </c>
      <c r="C11" s="168">
        <v>2774553.96</v>
      </c>
      <c r="D11" s="168">
        <v>2624553.96</v>
      </c>
      <c r="E11" s="168">
        <v>2224553.96</v>
      </c>
      <c r="F11" s="168">
        <v>400000</v>
      </c>
      <c r="G11" s="168"/>
      <c r="H11" s="168"/>
      <c r="I11" s="168"/>
      <c r="J11" s="168">
        <v>150000</v>
      </c>
      <c r="K11" s="168"/>
      <c r="L11" s="168"/>
      <c r="M11" s="168"/>
      <c r="N11" s="168"/>
      <c r="O11" s="168">
        <v>150000</v>
      </c>
    </row>
    <row r="12" s="162" customFormat="1" spans="1:15">
      <c r="A12" s="170" t="s">
        <v>84</v>
      </c>
      <c r="B12" s="170" t="s">
        <v>85</v>
      </c>
      <c r="C12" s="168">
        <v>2224553.96</v>
      </c>
      <c r="D12" s="168">
        <v>2224553.96</v>
      </c>
      <c r="E12" s="168">
        <v>2224553.96</v>
      </c>
      <c r="F12" s="168"/>
      <c r="G12" s="168"/>
      <c r="H12" s="168"/>
      <c r="I12" s="168"/>
      <c r="J12" s="168"/>
      <c r="K12" s="168"/>
      <c r="L12" s="168"/>
      <c r="M12" s="168"/>
      <c r="N12" s="168"/>
      <c r="O12" s="168"/>
    </row>
    <row r="13" s="162" customFormat="1" spans="1:15">
      <c r="A13" s="170" t="s">
        <v>86</v>
      </c>
      <c r="B13" s="170" t="s">
        <v>87</v>
      </c>
      <c r="C13" s="168">
        <v>400000</v>
      </c>
      <c r="D13" s="168">
        <v>400000</v>
      </c>
      <c r="E13" s="168"/>
      <c r="F13" s="168">
        <v>400000</v>
      </c>
      <c r="G13" s="168"/>
      <c r="H13" s="168"/>
      <c r="I13" s="168"/>
      <c r="J13" s="168"/>
      <c r="K13" s="168"/>
      <c r="L13" s="168"/>
      <c r="M13" s="168"/>
      <c r="N13" s="168"/>
      <c r="O13" s="168"/>
    </row>
    <row r="14" s="162" customFormat="1" spans="1:15">
      <c r="A14" s="170" t="s">
        <v>88</v>
      </c>
      <c r="B14" s="170" t="s">
        <v>89</v>
      </c>
      <c r="C14" s="168">
        <v>150000</v>
      </c>
      <c r="D14" s="168"/>
      <c r="E14" s="168"/>
      <c r="F14" s="168"/>
      <c r="G14" s="168"/>
      <c r="H14" s="168"/>
      <c r="I14" s="168"/>
      <c r="J14" s="168">
        <v>150000</v>
      </c>
      <c r="K14" s="168"/>
      <c r="L14" s="168"/>
      <c r="M14" s="168"/>
      <c r="N14" s="168"/>
      <c r="O14" s="168">
        <v>150000</v>
      </c>
    </row>
    <row r="15" s="162" customFormat="1" spans="1:15">
      <c r="A15" s="169" t="s">
        <v>90</v>
      </c>
      <c r="B15" s="169" t="s">
        <v>91</v>
      </c>
      <c r="C15" s="168">
        <v>3549.14</v>
      </c>
      <c r="D15" s="168">
        <v>3549.14</v>
      </c>
      <c r="E15" s="168">
        <v>3549.14</v>
      </c>
      <c r="F15" s="168"/>
      <c r="G15" s="168"/>
      <c r="H15" s="168"/>
      <c r="I15" s="168"/>
      <c r="J15" s="168"/>
      <c r="K15" s="168"/>
      <c r="L15" s="168"/>
      <c r="M15" s="168"/>
      <c r="N15" s="168"/>
      <c r="O15" s="168"/>
    </row>
    <row r="16" s="162" customFormat="1" spans="1:15">
      <c r="A16" s="170" t="s">
        <v>92</v>
      </c>
      <c r="B16" s="170" t="s">
        <v>91</v>
      </c>
      <c r="C16" s="168">
        <v>3549.14</v>
      </c>
      <c r="D16" s="168">
        <v>3549.14</v>
      </c>
      <c r="E16" s="168">
        <v>3549.14</v>
      </c>
      <c r="F16" s="168"/>
      <c r="G16" s="168"/>
      <c r="H16" s="168"/>
      <c r="I16" s="168"/>
      <c r="J16" s="168"/>
      <c r="K16" s="168"/>
      <c r="L16" s="168"/>
      <c r="M16" s="168"/>
      <c r="N16" s="168"/>
      <c r="O16" s="168"/>
    </row>
    <row r="17" s="162" customFormat="1" spans="1:15">
      <c r="A17" s="167" t="s">
        <v>93</v>
      </c>
      <c r="B17" s="167" t="s">
        <v>94</v>
      </c>
      <c r="C17" s="168">
        <v>150598.29</v>
      </c>
      <c r="D17" s="168">
        <v>150598.29</v>
      </c>
      <c r="E17" s="168">
        <v>150598.29</v>
      </c>
      <c r="F17" s="168"/>
      <c r="G17" s="168"/>
      <c r="H17" s="168"/>
      <c r="I17" s="168"/>
      <c r="J17" s="168"/>
      <c r="K17" s="168"/>
      <c r="L17" s="168"/>
      <c r="M17" s="168"/>
      <c r="N17" s="168"/>
      <c r="O17" s="168"/>
    </row>
    <row r="18" s="162" customFormat="1" spans="1:15">
      <c r="A18" s="169" t="s">
        <v>95</v>
      </c>
      <c r="B18" s="169" t="s">
        <v>96</v>
      </c>
      <c r="C18" s="168">
        <v>150598.29</v>
      </c>
      <c r="D18" s="168">
        <v>150598.29</v>
      </c>
      <c r="E18" s="168">
        <v>150598.29</v>
      </c>
      <c r="F18" s="168"/>
      <c r="G18" s="168"/>
      <c r="H18" s="168"/>
      <c r="I18" s="168"/>
      <c r="J18" s="168"/>
      <c r="K18" s="168"/>
      <c r="L18" s="168"/>
      <c r="M18" s="168"/>
      <c r="N18" s="168"/>
      <c r="O18" s="168"/>
    </row>
    <row r="19" s="162" customFormat="1" spans="1:15">
      <c r="A19" s="170" t="s">
        <v>97</v>
      </c>
      <c r="B19" s="170" t="s">
        <v>98</v>
      </c>
      <c r="C19" s="168">
        <v>101716.52</v>
      </c>
      <c r="D19" s="168">
        <v>101716.52</v>
      </c>
      <c r="E19" s="168">
        <v>101716.52</v>
      </c>
      <c r="F19" s="168"/>
      <c r="G19" s="168"/>
      <c r="H19" s="168"/>
      <c r="I19" s="168"/>
      <c r="J19" s="168"/>
      <c r="K19" s="168"/>
      <c r="L19" s="168"/>
      <c r="M19" s="168"/>
      <c r="N19" s="168"/>
      <c r="O19" s="168"/>
    </row>
    <row r="20" s="162" customFormat="1" spans="1:15">
      <c r="A20" s="170" t="s">
        <v>99</v>
      </c>
      <c r="B20" s="170" t="s">
        <v>100</v>
      </c>
      <c r="C20" s="168"/>
      <c r="D20" s="168"/>
      <c r="E20" s="168"/>
      <c r="F20" s="168"/>
      <c r="G20" s="168"/>
      <c r="H20" s="168"/>
      <c r="I20" s="168"/>
      <c r="J20" s="168"/>
      <c r="K20" s="168"/>
      <c r="L20" s="168"/>
      <c r="M20" s="168"/>
      <c r="N20" s="168"/>
      <c r="O20" s="168"/>
    </row>
    <row r="21" s="162" customFormat="1" spans="1:15">
      <c r="A21" s="170" t="s">
        <v>101</v>
      </c>
      <c r="B21" s="170" t="s">
        <v>102</v>
      </c>
      <c r="C21" s="168">
        <v>40850.59</v>
      </c>
      <c r="D21" s="168">
        <v>40850.59</v>
      </c>
      <c r="E21" s="168">
        <v>40850.59</v>
      </c>
      <c r="F21" s="168"/>
      <c r="G21" s="168"/>
      <c r="H21" s="168"/>
      <c r="I21" s="168"/>
      <c r="J21" s="168"/>
      <c r="K21" s="168"/>
      <c r="L21" s="168"/>
      <c r="M21" s="168"/>
      <c r="N21" s="168"/>
      <c r="O21" s="168"/>
    </row>
    <row r="22" s="162" customFormat="1" spans="1:15">
      <c r="A22" s="170" t="s">
        <v>103</v>
      </c>
      <c r="B22" s="170" t="s">
        <v>104</v>
      </c>
      <c r="C22" s="168">
        <v>8031.18</v>
      </c>
      <c r="D22" s="168">
        <v>8031.18</v>
      </c>
      <c r="E22" s="168">
        <v>8031.18</v>
      </c>
      <c r="F22" s="168"/>
      <c r="G22" s="168"/>
      <c r="H22" s="168"/>
      <c r="I22" s="168"/>
      <c r="J22" s="168"/>
      <c r="K22" s="168"/>
      <c r="L22" s="168"/>
      <c r="M22" s="168"/>
      <c r="N22" s="168"/>
      <c r="O22" s="168"/>
    </row>
    <row r="23" s="162" customFormat="1" spans="1:15">
      <c r="A23" s="167" t="s">
        <v>105</v>
      </c>
      <c r="B23" s="167" t="s">
        <v>106</v>
      </c>
      <c r="C23" s="168">
        <v>196870.68</v>
      </c>
      <c r="D23" s="168">
        <v>196870.68</v>
      </c>
      <c r="E23" s="168">
        <v>196870.68</v>
      </c>
      <c r="F23" s="168"/>
      <c r="G23" s="168"/>
      <c r="H23" s="168"/>
      <c r="I23" s="168"/>
      <c r="J23" s="168"/>
      <c r="K23" s="168"/>
      <c r="L23" s="168"/>
      <c r="M23" s="168"/>
      <c r="N23" s="168"/>
      <c r="O23" s="168"/>
    </row>
    <row r="24" s="162" customFormat="1" spans="1:15">
      <c r="A24" s="169" t="s">
        <v>107</v>
      </c>
      <c r="B24" s="169" t="s">
        <v>108</v>
      </c>
      <c r="C24" s="168">
        <v>196870.68</v>
      </c>
      <c r="D24" s="168">
        <v>196870.68</v>
      </c>
      <c r="E24" s="168">
        <v>196870.68</v>
      </c>
      <c r="F24" s="168"/>
      <c r="G24" s="168"/>
      <c r="H24" s="168"/>
      <c r="I24" s="168"/>
      <c r="J24" s="168"/>
      <c r="K24" s="168"/>
      <c r="L24" s="168"/>
      <c r="M24" s="168"/>
      <c r="N24" s="168"/>
      <c r="O24" s="168"/>
    </row>
    <row r="25" s="162" customFormat="1" spans="1:15">
      <c r="A25" s="170" t="s">
        <v>109</v>
      </c>
      <c r="B25" s="170" t="s">
        <v>110</v>
      </c>
      <c r="C25" s="168">
        <v>196870.68</v>
      </c>
      <c r="D25" s="168">
        <v>196870.68</v>
      </c>
      <c r="E25" s="168">
        <v>196870.68</v>
      </c>
      <c r="F25" s="168"/>
      <c r="G25" s="168"/>
      <c r="H25" s="168"/>
      <c r="I25" s="168"/>
      <c r="J25" s="168"/>
      <c r="K25" s="168"/>
      <c r="L25" s="168"/>
      <c r="M25" s="168"/>
      <c r="N25" s="168"/>
      <c r="O25" s="168"/>
    </row>
    <row r="26" s="162" customFormat="1" spans="1:15">
      <c r="A26" s="166" t="s">
        <v>30</v>
      </c>
      <c r="B26" s="166"/>
      <c r="C26" s="168">
        <v>3392066.31</v>
      </c>
      <c r="D26" s="168">
        <v>3242066.31</v>
      </c>
      <c r="E26" s="168">
        <v>2842066.31</v>
      </c>
      <c r="F26" s="168">
        <v>400000</v>
      </c>
      <c r="G26" s="168"/>
      <c r="H26" s="168"/>
      <c r="I26" s="168"/>
      <c r="J26" s="168">
        <v>150000</v>
      </c>
      <c r="K26" s="168"/>
      <c r="L26" s="168"/>
      <c r="M26" s="168"/>
      <c r="N26" s="168"/>
      <c r="O26" s="168">
        <v>150000</v>
      </c>
    </row>
    <row r="27" s="162" customFormat="1"/>
    <row r="28" s="162" customFormat="1"/>
    <row r="29" s="162" customFormat="1" customHeight="1" spans="5:5">
      <c r="E29" s="171"/>
    </row>
    <row r="30" s="162" customFormat="1" customHeight="1"/>
    <row r="31" s="162" customFormat="1" customHeight="1"/>
    <row r="32" s="162" customFormat="1" customHeight="1"/>
    <row r="33" s="162" customFormat="1" customHeight="1"/>
    <row r="34" s="162" customFormat="1" customHeight="1"/>
    <row r="35" s="162" customFormat="1" customHeight="1" spans="5:5">
      <c r="E35" s="172"/>
    </row>
    <row r="36" s="162" customFormat="1" customHeight="1"/>
    <row r="37" s="162" customFormat="1" customHeight="1"/>
    <row r="38" s="162" customFormat="1" customHeight="1"/>
    <row r="39" s="162" customFormat="1" customHeight="1"/>
    <row r="40" s="162" customFormat="1" customHeight="1"/>
    <row r="41" s="162" customFormat="1" customHeight="1"/>
    <row r="42" s="162" customFormat="1" customHeight="1"/>
  </sheetData>
  <mergeCells count="13">
    <mergeCell ref="N1:O1"/>
    <mergeCell ref="A2:O2"/>
    <mergeCell ref="A3:F3"/>
    <mergeCell ref="N3:O3"/>
    <mergeCell ref="D4:F4"/>
    <mergeCell ref="J4:O4"/>
    <mergeCell ref="A26:B26"/>
    <mergeCell ref="A4:A5"/>
    <mergeCell ref="B4:B5"/>
    <mergeCell ref="C4:C5"/>
    <mergeCell ref="G4:G5"/>
    <mergeCell ref="H4:H5"/>
    <mergeCell ref="I4:I5"/>
  </mergeCells>
  <printOptions horizontalCentered="1"/>
  <pageMargins left="0.393055555555556" right="0.393055555555556" top="0.590277777777778" bottom="0.393055555555556" header="0.5" footer="0.5"/>
  <pageSetup paperSize="9" scale="87"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27"/>
  <sheetViews>
    <sheetView showZeros="0" workbookViewId="0">
      <selection activeCell="K20" sqref="K20"/>
    </sheetView>
  </sheetViews>
  <sheetFormatPr defaultColWidth="9.14285714285714" defaultRowHeight="14.25" customHeight="1" outlineLevelCol="3"/>
  <cols>
    <col min="1" max="1" width="40.7142857142857" customWidth="1"/>
    <col min="2" max="2" width="23.9142857142857" customWidth="1"/>
    <col min="3" max="3" width="40.7142857142857" customWidth="1"/>
    <col min="4" max="4" width="36.4190476190476" customWidth="1"/>
  </cols>
  <sheetData>
    <row r="1" ht="17.25" customHeight="1" spans="1:4">
      <c r="A1" s="46"/>
      <c r="B1" s="46"/>
      <c r="C1" s="46"/>
      <c r="D1" s="80" t="s">
        <v>111</v>
      </c>
    </row>
    <row r="2" ht="30.75" customHeight="1" spans="1:4">
      <c r="A2" s="156" t="str">
        <f>"2026"&amp;"年部门财政拨款收支预算总表"</f>
        <v>2026年部门财政拨款收支预算总表</v>
      </c>
      <c r="B2" s="156"/>
      <c r="C2" s="156"/>
      <c r="D2" s="156"/>
    </row>
    <row r="3" ht="18.75" customHeight="1" spans="1:4">
      <c r="A3" s="31" t="str">
        <f>"单位名称："&amp;"德宏州红十字会"</f>
        <v>单位名称：德宏州红十字会</v>
      </c>
      <c r="B3" s="157"/>
      <c r="C3" s="157"/>
      <c r="D3" s="81" t="s">
        <v>1</v>
      </c>
    </row>
    <row r="4" ht="19.5" customHeight="1" spans="1:4">
      <c r="A4" s="12" t="s">
        <v>112</v>
      </c>
      <c r="B4" s="14"/>
      <c r="C4" s="12" t="s">
        <v>113</v>
      </c>
      <c r="D4" s="14"/>
    </row>
    <row r="5" ht="21.75" customHeight="1" spans="1:4">
      <c r="A5" s="69" t="s">
        <v>114</v>
      </c>
      <c r="B5" s="11" t="s">
        <v>5</v>
      </c>
      <c r="C5" s="69" t="s">
        <v>115</v>
      </c>
      <c r="D5" s="11" t="s">
        <v>5</v>
      </c>
    </row>
    <row r="6" ht="17.25" customHeight="1" spans="1:4">
      <c r="A6" s="70"/>
      <c r="B6" s="18"/>
      <c r="C6" s="70"/>
      <c r="D6" s="18"/>
    </row>
    <row r="7" ht="18" customHeight="1" spans="1:4">
      <c r="A7" s="77" t="s">
        <v>116</v>
      </c>
      <c r="B7" s="23">
        <v>3242066.31</v>
      </c>
      <c r="C7" s="77" t="s">
        <v>117</v>
      </c>
      <c r="D7" s="23">
        <v>3242066.31</v>
      </c>
    </row>
    <row r="8" ht="18" customHeight="1" spans="1:4">
      <c r="A8" s="77" t="s">
        <v>118</v>
      </c>
      <c r="B8" s="23">
        <v>3242066.31</v>
      </c>
      <c r="C8" s="158" t="str">
        <f>"（"&amp;"一"&amp;"）"&amp;"社会保障和就业支出"</f>
        <v>（一）社会保障和就业支出</v>
      </c>
      <c r="D8" s="23">
        <v>2894597.34</v>
      </c>
    </row>
    <row r="9" ht="18" customHeight="1" spans="1:4">
      <c r="A9" s="159" t="s">
        <v>119</v>
      </c>
      <c r="B9" s="23"/>
      <c r="C9" s="158" t="str">
        <f>"（"&amp;"二"&amp;"）"&amp;"卫生健康支出"</f>
        <v>（二）卫生健康支出</v>
      </c>
      <c r="D9" s="23">
        <v>150598.29</v>
      </c>
    </row>
    <row r="10" ht="18" customHeight="1" spans="1:4">
      <c r="A10" s="159" t="s">
        <v>120</v>
      </c>
      <c r="B10" s="23"/>
      <c r="C10" s="158" t="str">
        <f>"（"&amp;"三"&amp;"）"&amp;"住房保障支出"</f>
        <v>（三）住房保障支出</v>
      </c>
      <c r="D10" s="23">
        <v>196870.68</v>
      </c>
    </row>
    <row r="11" ht="18" customHeight="1" spans="1:4">
      <c r="A11" s="159" t="s">
        <v>121</v>
      </c>
      <c r="B11" s="23"/>
      <c r="C11" s="158"/>
      <c r="D11" s="23"/>
    </row>
    <row r="12" ht="18" customHeight="1" spans="1:4">
      <c r="A12" s="159" t="s">
        <v>118</v>
      </c>
      <c r="B12" s="23"/>
      <c r="C12" s="158"/>
      <c r="D12" s="23"/>
    </row>
    <row r="13" ht="18" customHeight="1" spans="1:4">
      <c r="A13" s="159" t="s">
        <v>119</v>
      </c>
      <c r="B13" s="23"/>
      <c r="C13" s="158"/>
      <c r="D13" s="23"/>
    </row>
    <row r="14" ht="18" customHeight="1" spans="1:4">
      <c r="A14" s="159" t="s">
        <v>120</v>
      </c>
      <c r="B14" s="23"/>
      <c r="C14" s="158"/>
      <c r="D14" s="23"/>
    </row>
    <row r="15" ht="18" customHeight="1" spans="1:4">
      <c r="A15" s="77"/>
      <c r="B15" s="23"/>
      <c r="C15" s="159"/>
      <c r="D15" s="23"/>
    </row>
    <row r="16" ht="18" customHeight="1" spans="1:4">
      <c r="A16" s="77"/>
      <c r="B16" s="23"/>
      <c r="C16" s="77"/>
      <c r="D16" s="23"/>
    </row>
    <row r="17" ht="18" customHeight="1" spans="1:4">
      <c r="A17" s="158"/>
      <c r="B17" s="23"/>
      <c r="C17" s="77"/>
      <c r="D17" s="23"/>
    </row>
    <row r="18" ht="18" customHeight="1" spans="1:4">
      <c r="A18" s="158"/>
      <c r="B18" s="23"/>
      <c r="C18" s="77"/>
      <c r="D18" s="23"/>
    </row>
    <row r="19" ht="18" customHeight="1" spans="1:4">
      <c r="A19" s="158"/>
      <c r="B19" s="23"/>
      <c r="C19" s="159"/>
      <c r="D19" s="23"/>
    </row>
    <row r="20" ht="18" customHeight="1" spans="1:4">
      <c r="A20" s="158"/>
      <c r="B20" s="23"/>
      <c r="C20" s="159"/>
      <c r="D20" s="23"/>
    </row>
    <row r="21" ht="18" customHeight="1" spans="1:4">
      <c r="A21" s="158"/>
      <c r="B21" s="23"/>
      <c r="C21" s="77" t="s">
        <v>122</v>
      </c>
      <c r="D21" s="23"/>
    </row>
    <row r="22" ht="31" customHeight="1" spans="1:4">
      <c r="A22" s="160" t="s">
        <v>24</v>
      </c>
      <c r="B22" s="23">
        <v>3242066.31</v>
      </c>
      <c r="C22" s="160" t="s">
        <v>25</v>
      </c>
      <c r="D22" s="23">
        <v>3242066.31</v>
      </c>
    </row>
    <row r="27" customHeight="1" spans="2:2">
      <c r="B27" s="161"/>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90277777777778" bottom="0.393055555555556" header="0.5" footer="0.5"/>
  <pageSetup paperSize="9" scale="98"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4"/>
  <sheetViews>
    <sheetView showZeros="0" workbookViewId="0">
      <selection activeCell="L17" sqref="L17"/>
    </sheetView>
  </sheetViews>
  <sheetFormatPr defaultColWidth="10.2857142857143" defaultRowHeight="15" customHeight="1" outlineLevelCol="6"/>
  <cols>
    <col min="1" max="1" width="15.4285714285714" customWidth="1"/>
    <col min="2" max="2" width="39.1428571428571" customWidth="1"/>
    <col min="3" max="7" width="19.2857142857143" customWidth="1"/>
  </cols>
  <sheetData>
    <row r="1" ht="18.75" customHeight="1" spans="1:7">
      <c r="A1" s="122"/>
      <c r="B1" s="122"/>
      <c r="C1" s="122"/>
      <c r="D1" s="122"/>
      <c r="E1" s="122"/>
      <c r="F1" s="122"/>
      <c r="G1" s="127" t="s">
        <v>123</v>
      </c>
    </row>
    <row r="2" ht="33" customHeight="1" spans="1:7">
      <c r="A2" s="149" t="str">
        <f>"2026"&amp;"年一般公共预算支出预算表（按功能科目分类）"</f>
        <v>2026年一般公共预算支出预算表（按功能科目分类）</v>
      </c>
      <c r="B2" s="149"/>
      <c r="C2" s="149"/>
      <c r="D2" s="149"/>
      <c r="E2" s="149"/>
      <c r="F2" s="149"/>
      <c r="G2" s="149"/>
    </row>
    <row r="3" ht="18.75" customHeight="1" spans="1:7">
      <c r="A3" s="150" t="str">
        <f>"单位名称："&amp;"德宏州红十字会"</f>
        <v>单位名称：德宏州红十字会</v>
      </c>
      <c r="B3" s="150"/>
      <c r="C3" s="122"/>
      <c r="D3" s="122"/>
      <c r="E3" s="122"/>
      <c r="F3" s="122"/>
      <c r="G3" s="127" t="s">
        <v>1</v>
      </c>
    </row>
    <row r="4" ht="18.75" customHeight="1" spans="1:7">
      <c r="A4" s="151" t="s">
        <v>124</v>
      </c>
      <c r="B4" s="151"/>
      <c r="C4" s="151" t="s">
        <v>30</v>
      </c>
      <c r="D4" s="151" t="s">
        <v>52</v>
      </c>
      <c r="E4" s="151"/>
      <c r="F4" s="151"/>
      <c r="G4" s="151" t="s">
        <v>53</v>
      </c>
    </row>
    <row r="5" ht="18.75" customHeight="1" spans="1:7">
      <c r="A5" s="151" t="s">
        <v>48</v>
      </c>
      <c r="B5" s="151" t="s">
        <v>49</v>
      </c>
      <c r="C5" s="151"/>
      <c r="D5" s="151" t="s">
        <v>33</v>
      </c>
      <c r="E5" s="151" t="s">
        <v>125</v>
      </c>
      <c r="F5" s="151" t="s">
        <v>126</v>
      </c>
      <c r="G5" s="151"/>
    </row>
    <row r="6" ht="18.75" customHeight="1" spans="1:7">
      <c r="A6" s="151" t="s">
        <v>59</v>
      </c>
      <c r="B6" s="151" t="s">
        <v>60</v>
      </c>
      <c r="C6" s="151" t="s">
        <v>61</v>
      </c>
      <c r="D6" s="151" t="s">
        <v>62</v>
      </c>
      <c r="E6" s="151" t="s">
        <v>63</v>
      </c>
      <c r="F6" s="151" t="s">
        <v>64</v>
      </c>
      <c r="G6" s="151" t="s">
        <v>65</v>
      </c>
    </row>
    <row r="7" ht="18.75" customHeight="1" spans="1:7">
      <c r="A7" s="152" t="s">
        <v>74</v>
      </c>
      <c r="B7" s="152" t="s">
        <v>75</v>
      </c>
      <c r="C7" s="153">
        <v>2894597.34</v>
      </c>
      <c r="D7" s="153">
        <v>2494597.34</v>
      </c>
      <c r="E7" s="153">
        <v>2284108.38</v>
      </c>
      <c r="F7" s="153">
        <v>210488.96</v>
      </c>
      <c r="G7" s="153">
        <v>400000</v>
      </c>
    </row>
    <row r="8" ht="18.75" customHeight="1" spans="1:7">
      <c r="A8" s="154" t="s">
        <v>76</v>
      </c>
      <c r="B8" s="154" t="s">
        <v>77</v>
      </c>
      <c r="C8" s="153">
        <v>266494.24</v>
      </c>
      <c r="D8" s="153">
        <v>266494.24</v>
      </c>
      <c r="E8" s="153">
        <v>262494.24</v>
      </c>
      <c r="F8" s="153">
        <v>4000</v>
      </c>
      <c r="G8" s="153"/>
    </row>
    <row r="9" ht="18.75" customHeight="1" spans="1:7">
      <c r="A9" s="155" t="s">
        <v>78</v>
      </c>
      <c r="B9" s="155" t="s">
        <v>79</v>
      </c>
      <c r="C9" s="153">
        <v>4000</v>
      </c>
      <c r="D9" s="153">
        <v>4000</v>
      </c>
      <c r="E9" s="153"/>
      <c r="F9" s="153">
        <v>4000</v>
      </c>
      <c r="G9" s="153"/>
    </row>
    <row r="10" ht="18.75" customHeight="1" spans="1:7">
      <c r="A10" s="155" t="s">
        <v>80</v>
      </c>
      <c r="B10" s="155" t="s">
        <v>81</v>
      </c>
      <c r="C10" s="153">
        <v>262494.24</v>
      </c>
      <c r="D10" s="153">
        <v>262494.24</v>
      </c>
      <c r="E10" s="153">
        <v>262494.24</v>
      </c>
      <c r="F10" s="153"/>
      <c r="G10" s="153"/>
    </row>
    <row r="11" ht="18.75" customHeight="1" spans="1:7">
      <c r="A11" s="154" t="s">
        <v>82</v>
      </c>
      <c r="B11" s="154" t="s">
        <v>83</v>
      </c>
      <c r="C11" s="153">
        <v>2624553.96</v>
      </c>
      <c r="D11" s="153">
        <v>2224553.96</v>
      </c>
      <c r="E11" s="153">
        <v>2018065</v>
      </c>
      <c r="F11" s="153">
        <v>206488.96</v>
      </c>
      <c r="G11" s="153">
        <v>400000</v>
      </c>
    </row>
    <row r="12" ht="18.75" customHeight="1" spans="1:7">
      <c r="A12" s="155" t="s">
        <v>84</v>
      </c>
      <c r="B12" s="155" t="s">
        <v>85</v>
      </c>
      <c r="C12" s="153">
        <v>2224553.96</v>
      </c>
      <c r="D12" s="153">
        <v>2224553.96</v>
      </c>
      <c r="E12" s="153">
        <v>2018065</v>
      </c>
      <c r="F12" s="153">
        <v>206488.96</v>
      </c>
      <c r="G12" s="153"/>
    </row>
    <row r="13" ht="18.75" customHeight="1" spans="1:7">
      <c r="A13" s="155" t="s">
        <v>86</v>
      </c>
      <c r="B13" s="155" t="s">
        <v>87</v>
      </c>
      <c r="C13" s="153">
        <v>400000</v>
      </c>
      <c r="D13" s="153"/>
      <c r="E13" s="153"/>
      <c r="F13" s="153"/>
      <c r="G13" s="153">
        <v>400000</v>
      </c>
    </row>
    <row r="14" ht="18.75" customHeight="1" spans="1:7">
      <c r="A14" s="154" t="s">
        <v>90</v>
      </c>
      <c r="B14" s="154" t="s">
        <v>91</v>
      </c>
      <c r="C14" s="153">
        <v>3549.14</v>
      </c>
      <c r="D14" s="153">
        <v>3549.14</v>
      </c>
      <c r="E14" s="153">
        <v>3549.14</v>
      </c>
      <c r="F14" s="153"/>
      <c r="G14" s="153"/>
    </row>
    <row r="15" ht="18.75" customHeight="1" spans="1:7">
      <c r="A15" s="155" t="s">
        <v>92</v>
      </c>
      <c r="B15" s="155" t="s">
        <v>91</v>
      </c>
      <c r="C15" s="153">
        <v>3549.14</v>
      </c>
      <c r="D15" s="153">
        <v>3549.14</v>
      </c>
      <c r="E15" s="153">
        <v>3549.14</v>
      </c>
      <c r="F15" s="153"/>
      <c r="G15" s="153"/>
    </row>
    <row r="16" ht="18.75" customHeight="1" spans="1:7">
      <c r="A16" s="152" t="s">
        <v>93</v>
      </c>
      <c r="B16" s="152" t="s">
        <v>94</v>
      </c>
      <c r="C16" s="153">
        <v>150598.29</v>
      </c>
      <c r="D16" s="153">
        <v>150598.29</v>
      </c>
      <c r="E16" s="153">
        <v>150598.29</v>
      </c>
      <c r="F16" s="153"/>
      <c r="G16" s="153"/>
    </row>
    <row r="17" ht="18.75" customHeight="1" spans="1:7">
      <c r="A17" s="154" t="s">
        <v>95</v>
      </c>
      <c r="B17" s="154" t="s">
        <v>96</v>
      </c>
      <c r="C17" s="153">
        <v>150598.29</v>
      </c>
      <c r="D17" s="153">
        <v>150598.29</v>
      </c>
      <c r="E17" s="153">
        <v>150598.29</v>
      </c>
      <c r="F17" s="153"/>
      <c r="G17" s="153"/>
    </row>
    <row r="18" ht="18.75" customHeight="1" spans="1:7">
      <c r="A18" s="155" t="s">
        <v>97</v>
      </c>
      <c r="B18" s="155" t="s">
        <v>98</v>
      </c>
      <c r="C18" s="153">
        <v>101716.52</v>
      </c>
      <c r="D18" s="153">
        <v>101716.52</v>
      </c>
      <c r="E18" s="153">
        <v>101716.52</v>
      </c>
      <c r="F18" s="153"/>
      <c r="G18" s="153"/>
    </row>
    <row r="19" ht="18.75" customHeight="1" spans="1:7">
      <c r="A19" s="155" t="s">
        <v>101</v>
      </c>
      <c r="B19" s="155" t="s">
        <v>102</v>
      </c>
      <c r="C19" s="153">
        <v>40850.59</v>
      </c>
      <c r="D19" s="153">
        <v>40850.59</v>
      </c>
      <c r="E19" s="153">
        <v>40850.59</v>
      </c>
      <c r="F19" s="153"/>
      <c r="G19" s="153"/>
    </row>
    <row r="20" ht="18.75" customHeight="1" spans="1:7">
      <c r="A20" s="155" t="s">
        <v>103</v>
      </c>
      <c r="B20" s="155" t="s">
        <v>104</v>
      </c>
      <c r="C20" s="153">
        <v>8031.18</v>
      </c>
      <c r="D20" s="153">
        <v>8031.18</v>
      </c>
      <c r="E20" s="153">
        <v>8031.18</v>
      </c>
      <c r="F20" s="153"/>
      <c r="G20" s="153"/>
    </row>
    <row r="21" ht="18.75" customHeight="1" spans="1:7">
      <c r="A21" s="152" t="s">
        <v>105</v>
      </c>
      <c r="B21" s="152" t="s">
        <v>106</v>
      </c>
      <c r="C21" s="153">
        <v>196870.68</v>
      </c>
      <c r="D21" s="153">
        <v>196870.68</v>
      </c>
      <c r="E21" s="153">
        <v>196870.68</v>
      </c>
      <c r="F21" s="153"/>
      <c r="G21" s="153"/>
    </row>
    <row r="22" ht="18.75" customHeight="1" spans="1:7">
      <c r="A22" s="154" t="s">
        <v>107</v>
      </c>
      <c r="B22" s="154" t="s">
        <v>108</v>
      </c>
      <c r="C22" s="153">
        <v>196870.68</v>
      </c>
      <c r="D22" s="153">
        <v>196870.68</v>
      </c>
      <c r="E22" s="153">
        <v>196870.68</v>
      </c>
      <c r="F22" s="153"/>
      <c r="G22" s="153"/>
    </row>
    <row r="23" ht="18.75" customHeight="1" spans="1:7">
      <c r="A23" s="155" t="s">
        <v>109</v>
      </c>
      <c r="B23" s="155" t="s">
        <v>110</v>
      </c>
      <c r="C23" s="153">
        <v>196870.68</v>
      </c>
      <c r="D23" s="153">
        <v>196870.68</v>
      </c>
      <c r="E23" s="153">
        <v>196870.68</v>
      </c>
      <c r="F23" s="153"/>
      <c r="G23" s="153"/>
    </row>
    <row r="24" ht="18.75" customHeight="1" spans="1:7">
      <c r="A24" s="151" t="s">
        <v>30</v>
      </c>
      <c r="B24" s="151"/>
      <c r="C24" s="153">
        <v>3242066.31</v>
      </c>
      <c r="D24" s="153">
        <v>2842066.31</v>
      </c>
      <c r="E24" s="153">
        <v>2631577.35</v>
      </c>
      <c r="F24" s="153">
        <v>210488.96</v>
      </c>
      <c r="G24" s="153">
        <v>400000</v>
      </c>
    </row>
  </sheetData>
  <mergeCells count="7">
    <mergeCell ref="A2:G2"/>
    <mergeCell ref="A3:C3"/>
    <mergeCell ref="A4:B4"/>
    <mergeCell ref="D4:F4"/>
    <mergeCell ref="A24:B24"/>
    <mergeCell ref="C4:C5"/>
    <mergeCell ref="G4:G5"/>
  </mergeCells>
  <printOptions horizontalCentered="1"/>
  <pageMargins left="0.393055555555556" right="0.393055555555556" top="0.590277777777778" bottom="0.393055555555556" header="0.5" footer="0.5"/>
  <pageSetup paperSize="9" scale="92"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showZeros="0" workbookViewId="0">
      <selection activeCell="D18" sqref="D18"/>
    </sheetView>
  </sheetViews>
  <sheetFormatPr defaultColWidth="9.14285714285714" defaultRowHeight="14.25" customHeight="1" outlineLevelRow="6" outlineLevelCol="5"/>
  <cols>
    <col min="1" max="1" width="28.2" customWidth="1"/>
    <col min="2" max="2" width="24" customWidth="1"/>
    <col min="3" max="3" width="17.2857142857143" customWidth="1"/>
    <col min="4" max="5" width="25.5714285714286" customWidth="1"/>
    <col min="6" max="6" width="28.1428571428571" customWidth="1"/>
  </cols>
  <sheetData>
    <row r="1" customHeight="1" spans="1:6">
      <c r="A1" s="140"/>
      <c r="B1" s="140"/>
      <c r="C1" s="141"/>
      <c r="D1" s="1"/>
      <c r="E1" s="1"/>
      <c r="F1" s="142" t="s">
        <v>127</v>
      </c>
    </row>
    <row r="2" ht="33.75" customHeight="1" spans="1:6">
      <c r="A2" s="143" t="str">
        <f>"2026"&amp;"年一般公共预算“三公”经费支出预算表"</f>
        <v>2026年一般公共预算“三公”经费支出预算表</v>
      </c>
      <c r="B2" s="143"/>
      <c r="C2" s="143"/>
      <c r="D2" s="143"/>
      <c r="E2" s="143"/>
      <c r="F2" s="143"/>
    </row>
    <row r="3" ht="21.75" customHeight="1" spans="1:6">
      <c r="A3" s="144" t="str">
        <f>"单位名称："&amp;"德宏州红十字会"</f>
        <v>单位名称：德宏州红十字会</v>
      </c>
      <c r="B3" s="140"/>
      <c r="C3" s="141"/>
      <c r="D3" s="3"/>
      <c r="E3" s="1"/>
      <c r="F3" s="142" t="s">
        <v>27</v>
      </c>
    </row>
    <row r="4" ht="19.5" customHeight="1" spans="1:6">
      <c r="A4" s="11" t="s">
        <v>128</v>
      </c>
      <c r="B4" s="69" t="s">
        <v>129</v>
      </c>
      <c r="C4" s="12" t="s">
        <v>130</v>
      </c>
      <c r="D4" s="13"/>
      <c r="E4" s="14"/>
      <c r="F4" s="69" t="s">
        <v>131</v>
      </c>
    </row>
    <row r="5" ht="19.5" customHeight="1" spans="1:6">
      <c r="A5" s="18"/>
      <c r="B5" s="70"/>
      <c r="C5" s="35" t="s">
        <v>33</v>
      </c>
      <c r="D5" s="35" t="s">
        <v>132</v>
      </c>
      <c r="E5" s="35" t="s">
        <v>133</v>
      </c>
      <c r="F5" s="70"/>
    </row>
    <row r="6" ht="18.75" customHeight="1" spans="1:6">
      <c r="A6" s="145">
        <v>1</v>
      </c>
      <c r="B6" s="145">
        <v>2</v>
      </c>
      <c r="C6" s="146">
        <v>3</v>
      </c>
      <c r="D6" s="145">
        <v>4</v>
      </c>
      <c r="E6" s="145">
        <v>5</v>
      </c>
      <c r="F6" s="145">
        <v>6</v>
      </c>
    </row>
    <row r="7" ht="24.75" customHeight="1" spans="1:6">
      <c r="A7" s="147">
        <v>10883.84</v>
      </c>
      <c r="B7" s="147"/>
      <c r="C7" s="148">
        <v>8883.84</v>
      </c>
      <c r="D7" s="147"/>
      <c r="E7" s="147">
        <v>8883.84</v>
      </c>
      <c r="F7" s="147">
        <v>2000</v>
      </c>
    </row>
  </sheetData>
  <mergeCells count="6">
    <mergeCell ref="A2:F2"/>
    <mergeCell ref="A3:D3"/>
    <mergeCell ref="C4:E4"/>
    <mergeCell ref="A4:A5"/>
    <mergeCell ref="B4:B5"/>
    <mergeCell ref="F4:F5"/>
  </mergeCells>
  <printOptions horizontalCentered="1"/>
  <pageMargins left="0.393055555555556" right="0.393055555555556" top="0.590277777777778" bottom="0.393055555555556" header="0.5" footer="0.5"/>
  <pageSetup paperSize="9" scale="93"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43"/>
  <sheetViews>
    <sheetView showZeros="0" topLeftCell="A10" workbookViewId="0">
      <selection activeCell="D15" sqref="D15"/>
    </sheetView>
  </sheetViews>
  <sheetFormatPr defaultColWidth="10.2857142857143" defaultRowHeight="15" customHeight="1"/>
  <cols>
    <col min="1" max="1" width="13" customWidth="1"/>
    <col min="2" max="2" width="19.3238095238095" customWidth="1"/>
    <col min="3" max="3" width="27.4285714285714" customWidth="1"/>
    <col min="4" max="4" width="7.14285714285714" customWidth="1"/>
    <col min="5" max="5" width="28.4095238095238" customWidth="1"/>
    <col min="6" max="6" width="5.57142857142857" customWidth="1"/>
    <col min="7" max="7" width="25.3142857142857" customWidth="1"/>
    <col min="8" max="8" width="12.9142857142857" customWidth="1"/>
    <col min="9" max="9" width="12.2857142857143" customWidth="1"/>
    <col min="10" max="10" width="3.46666666666667" customWidth="1"/>
    <col min="11" max="11" width="4.13333333333333" customWidth="1"/>
    <col min="12" max="12" width="12.2857142857143" customWidth="1"/>
    <col min="13" max="13" width="3.42857142857143" customWidth="1"/>
    <col min="14" max="16" width="6.14285714285714" customWidth="1"/>
    <col min="17" max="17" width="3.87619047619048" customWidth="1"/>
    <col min="18" max="18" width="3.27619047619048" customWidth="1"/>
    <col min="19" max="19" width="3.7047619047619" customWidth="1"/>
    <col min="20" max="20" width="3.1047619047619" customWidth="1"/>
    <col min="21" max="21" width="2.87619047619048" customWidth="1"/>
    <col min="22" max="22" width="3.48571428571429" customWidth="1"/>
    <col min="23" max="23" width="2.42857142857143" customWidth="1"/>
  </cols>
  <sheetData>
    <row r="1" ht="18.75" customHeight="1" spans="1:23">
      <c r="A1" s="135"/>
      <c r="B1" s="135"/>
      <c r="C1" s="135"/>
      <c r="D1" s="135"/>
      <c r="E1" s="135"/>
      <c r="F1" s="135"/>
      <c r="G1" s="135"/>
      <c r="H1" s="135"/>
      <c r="I1" s="135"/>
      <c r="J1" s="135"/>
      <c r="K1" s="135"/>
      <c r="L1" s="135"/>
      <c r="M1" s="135"/>
      <c r="N1" s="135"/>
      <c r="O1" s="135"/>
      <c r="P1" s="135"/>
      <c r="Q1" s="135"/>
      <c r="R1" s="135"/>
      <c r="S1" s="135"/>
      <c r="T1" s="139" t="s">
        <v>134</v>
      </c>
      <c r="U1" s="139"/>
      <c r="V1" s="139"/>
      <c r="W1" s="139"/>
    </row>
    <row r="2" ht="45.75" customHeight="1" spans="1:23">
      <c r="A2" s="136" t="str">
        <f>"2026"&amp;"年部门基本支出预算表"</f>
        <v>2026年部门基本支出预算表</v>
      </c>
      <c r="B2" s="136"/>
      <c r="C2" s="136"/>
      <c r="D2" s="136"/>
      <c r="E2" s="136"/>
      <c r="F2" s="136"/>
      <c r="G2" s="136"/>
      <c r="H2" s="136"/>
      <c r="I2" s="136"/>
      <c r="J2" s="136"/>
      <c r="K2" s="136"/>
      <c r="L2" s="136"/>
      <c r="M2" s="136"/>
      <c r="N2" s="136"/>
      <c r="O2" s="136"/>
      <c r="P2" s="136"/>
      <c r="Q2" s="136"/>
      <c r="R2" s="136"/>
      <c r="S2" s="136"/>
      <c r="T2" s="136"/>
      <c r="U2" s="136"/>
      <c r="V2" s="136"/>
      <c r="W2" s="136"/>
    </row>
    <row r="3" ht="18.75" customHeight="1" spans="1:23">
      <c r="A3" s="135" t="str">
        <f>"单位名称："&amp;"德宏州红十字会"</f>
        <v>单位名称：德宏州红十字会</v>
      </c>
      <c r="B3" s="135"/>
      <c r="C3" s="135"/>
      <c r="D3" s="135"/>
      <c r="E3" s="135"/>
      <c r="F3" s="135"/>
      <c r="G3" s="135"/>
      <c r="H3" s="135"/>
      <c r="I3" s="135"/>
      <c r="J3" s="135"/>
      <c r="K3" s="135"/>
      <c r="L3" s="135"/>
      <c r="M3" s="135"/>
      <c r="N3" s="135"/>
      <c r="O3" s="135"/>
      <c r="P3" s="135"/>
      <c r="Q3" s="135"/>
      <c r="R3" s="135"/>
      <c r="S3" s="135"/>
      <c r="T3" s="139" t="s">
        <v>27</v>
      </c>
      <c r="U3" s="139"/>
      <c r="V3" s="139"/>
      <c r="W3" s="139"/>
    </row>
    <row r="4" ht="18.75" customHeight="1" spans="1:23">
      <c r="A4" s="137" t="s">
        <v>135</v>
      </c>
      <c r="B4" s="137" t="s">
        <v>136</v>
      </c>
      <c r="C4" s="137" t="s">
        <v>137</v>
      </c>
      <c r="D4" s="137" t="s">
        <v>138</v>
      </c>
      <c r="E4" s="137" t="s">
        <v>139</v>
      </c>
      <c r="F4" s="137" t="s">
        <v>140</v>
      </c>
      <c r="G4" s="137" t="s">
        <v>141</v>
      </c>
      <c r="H4" s="137" t="s">
        <v>142</v>
      </c>
      <c r="I4" s="137"/>
      <c r="J4" s="137"/>
      <c r="K4" s="137"/>
      <c r="L4" s="137"/>
      <c r="M4" s="137"/>
      <c r="N4" s="137"/>
      <c r="O4" s="137"/>
      <c r="P4" s="137"/>
      <c r="Q4" s="137"/>
      <c r="R4" s="137"/>
      <c r="S4" s="137"/>
      <c r="T4" s="137"/>
      <c r="U4" s="137"/>
      <c r="V4" s="137"/>
      <c r="W4" s="137"/>
    </row>
    <row r="5" spans="1:23">
      <c r="A5" s="137"/>
      <c r="B5" s="137"/>
      <c r="C5" s="137"/>
      <c r="D5" s="137"/>
      <c r="E5" s="137"/>
      <c r="F5" s="137"/>
      <c r="G5" s="137"/>
      <c r="H5" s="137" t="s">
        <v>143</v>
      </c>
      <c r="I5" s="137" t="s">
        <v>34</v>
      </c>
      <c r="J5" s="137" t="s">
        <v>144</v>
      </c>
      <c r="K5" s="137" t="s">
        <v>145</v>
      </c>
      <c r="L5" s="137" t="s">
        <v>146</v>
      </c>
      <c r="M5" s="137" t="s">
        <v>147</v>
      </c>
      <c r="N5" s="137" t="s">
        <v>148</v>
      </c>
      <c r="O5" s="137" t="s">
        <v>35</v>
      </c>
      <c r="P5" s="137" t="s">
        <v>36</v>
      </c>
      <c r="Q5" s="137" t="s">
        <v>37</v>
      </c>
      <c r="R5" s="137" t="s">
        <v>51</v>
      </c>
      <c r="S5" s="137"/>
      <c r="T5" s="137"/>
      <c r="U5" s="137"/>
      <c r="V5" s="137"/>
      <c r="W5" s="137"/>
    </row>
    <row r="6" ht="24" customHeight="1" spans="1:23">
      <c r="A6" s="137"/>
      <c r="B6" s="137"/>
      <c r="C6" s="137"/>
      <c r="D6" s="137"/>
      <c r="E6" s="137"/>
      <c r="F6" s="137"/>
      <c r="G6" s="137"/>
      <c r="H6" s="137"/>
      <c r="I6" s="137" t="s">
        <v>149</v>
      </c>
      <c r="J6" s="137" t="s">
        <v>144</v>
      </c>
      <c r="K6" s="137" t="s">
        <v>145</v>
      </c>
      <c r="L6" s="137" t="s">
        <v>146</v>
      </c>
      <c r="M6" s="137" t="s">
        <v>147</v>
      </c>
      <c r="N6" s="137" t="s">
        <v>34</v>
      </c>
      <c r="O6" s="137" t="s">
        <v>35</v>
      </c>
      <c r="P6" s="137" t="s">
        <v>36</v>
      </c>
      <c r="Q6" s="137"/>
      <c r="R6" s="137" t="s">
        <v>33</v>
      </c>
      <c r="S6" s="137" t="s">
        <v>40</v>
      </c>
      <c r="T6" s="137" t="s">
        <v>41</v>
      </c>
      <c r="U6" s="137" t="s">
        <v>42</v>
      </c>
      <c r="V6" s="137" t="s">
        <v>43</v>
      </c>
      <c r="W6" s="137" t="s">
        <v>44</v>
      </c>
    </row>
    <row r="7" ht="108" customHeight="1" spans="1:23">
      <c r="A7" s="137"/>
      <c r="B7" s="137"/>
      <c r="C7" s="137"/>
      <c r="D7" s="137"/>
      <c r="E7" s="137"/>
      <c r="F7" s="137"/>
      <c r="G7" s="137"/>
      <c r="H7" s="137"/>
      <c r="I7" s="137" t="s">
        <v>33</v>
      </c>
      <c r="J7" s="137"/>
      <c r="K7" s="137"/>
      <c r="L7" s="137"/>
      <c r="M7" s="137"/>
      <c r="N7" s="137"/>
      <c r="O7" s="137"/>
      <c r="P7" s="137"/>
      <c r="Q7" s="137"/>
      <c r="R7" s="137"/>
      <c r="S7" s="137"/>
      <c r="T7" s="137"/>
      <c r="U7" s="137"/>
      <c r="V7" s="137"/>
      <c r="W7" s="137"/>
    </row>
    <row r="8" ht="27" spans="1:23">
      <c r="A8" s="137" t="s">
        <v>59</v>
      </c>
      <c r="B8" s="137" t="s">
        <v>60</v>
      </c>
      <c r="C8" s="137" t="s">
        <v>61</v>
      </c>
      <c r="D8" s="137" t="s">
        <v>62</v>
      </c>
      <c r="E8" s="137" t="s">
        <v>63</v>
      </c>
      <c r="F8" s="137" t="s">
        <v>64</v>
      </c>
      <c r="G8" s="137" t="s">
        <v>65</v>
      </c>
      <c r="H8" s="137" t="s">
        <v>66</v>
      </c>
      <c r="I8" s="137" t="s">
        <v>67</v>
      </c>
      <c r="J8" s="137" t="s">
        <v>68</v>
      </c>
      <c r="K8" s="137" t="s">
        <v>69</v>
      </c>
      <c r="L8" s="137" t="s">
        <v>70</v>
      </c>
      <c r="M8" s="137" t="s">
        <v>71</v>
      </c>
      <c r="N8" s="137" t="s">
        <v>72</v>
      </c>
      <c r="O8" s="137" t="s">
        <v>73</v>
      </c>
      <c r="P8" s="137" t="s">
        <v>150</v>
      </c>
      <c r="Q8" s="137" t="s">
        <v>151</v>
      </c>
      <c r="R8" s="137" t="s">
        <v>152</v>
      </c>
      <c r="S8" s="137" t="s">
        <v>153</v>
      </c>
      <c r="T8" s="137" t="s">
        <v>154</v>
      </c>
      <c r="U8" s="137" t="s">
        <v>155</v>
      </c>
      <c r="V8" s="137" t="s">
        <v>156</v>
      </c>
      <c r="W8" s="137" t="s">
        <v>157</v>
      </c>
    </row>
    <row r="9" spans="1:23">
      <c r="A9" s="132" t="s">
        <v>46</v>
      </c>
      <c r="B9" s="132"/>
      <c r="C9" s="132"/>
      <c r="D9" s="132"/>
      <c r="E9" s="132"/>
      <c r="F9" s="132"/>
      <c r="G9" s="132"/>
      <c r="H9" s="134">
        <v>2842066.31</v>
      </c>
      <c r="I9" s="134">
        <v>2842066.31</v>
      </c>
      <c r="J9" s="134"/>
      <c r="K9" s="134"/>
      <c r="L9" s="134">
        <v>2842066.31</v>
      </c>
      <c r="M9" s="134"/>
      <c r="N9" s="134"/>
      <c r="O9" s="134"/>
      <c r="P9" s="134"/>
      <c r="Q9" s="134"/>
      <c r="R9" s="134"/>
      <c r="S9" s="134"/>
      <c r="T9" s="134"/>
      <c r="U9" s="134"/>
      <c r="V9" s="134"/>
      <c r="W9" s="134"/>
    </row>
    <row r="10" spans="1:23">
      <c r="A10" s="132" t="s">
        <v>46</v>
      </c>
      <c r="B10" s="132" t="s">
        <v>158</v>
      </c>
      <c r="C10" s="132" t="s">
        <v>159</v>
      </c>
      <c r="D10" s="132" t="s">
        <v>84</v>
      </c>
      <c r="E10" s="132" t="s">
        <v>85</v>
      </c>
      <c r="F10" s="132" t="s">
        <v>160</v>
      </c>
      <c r="G10" s="132" t="s">
        <v>161</v>
      </c>
      <c r="H10" s="134">
        <v>717372</v>
      </c>
      <c r="I10" s="134">
        <v>717372</v>
      </c>
      <c r="J10" s="134"/>
      <c r="K10" s="134"/>
      <c r="L10" s="134">
        <v>717372</v>
      </c>
      <c r="M10" s="134"/>
      <c r="N10" s="134"/>
      <c r="O10" s="134"/>
      <c r="P10" s="134"/>
      <c r="Q10" s="134"/>
      <c r="R10" s="134"/>
      <c r="S10" s="134"/>
      <c r="T10" s="134"/>
      <c r="U10" s="134"/>
      <c r="V10" s="134"/>
      <c r="W10" s="134"/>
    </row>
    <row r="11" spans="1:23">
      <c r="A11" s="132" t="s">
        <v>46</v>
      </c>
      <c r="B11" s="132" t="s">
        <v>158</v>
      </c>
      <c r="C11" s="132" t="s">
        <v>159</v>
      </c>
      <c r="D11" s="132" t="s">
        <v>84</v>
      </c>
      <c r="E11" s="132" t="s">
        <v>85</v>
      </c>
      <c r="F11" s="132" t="s">
        <v>162</v>
      </c>
      <c r="G11" s="132" t="s">
        <v>163</v>
      </c>
      <c r="H11" s="134">
        <v>784992</v>
      </c>
      <c r="I11" s="134">
        <v>784992</v>
      </c>
      <c r="J11" s="134"/>
      <c r="K11" s="134"/>
      <c r="L11" s="134">
        <v>784992</v>
      </c>
      <c r="M11" s="132"/>
      <c r="N11" s="134"/>
      <c r="O11" s="134"/>
      <c r="P11" s="134"/>
      <c r="Q11" s="134"/>
      <c r="R11" s="134"/>
      <c r="S11" s="134"/>
      <c r="T11" s="134"/>
      <c r="U11" s="134"/>
      <c r="V11" s="134"/>
      <c r="W11" s="134"/>
    </row>
    <row r="12" spans="1:23">
      <c r="A12" s="132" t="s">
        <v>46</v>
      </c>
      <c r="B12" s="132" t="s">
        <v>158</v>
      </c>
      <c r="C12" s="132" t="s">
        <v>159</v>
      </c>
      <c r="D12" s="132" t="s">
        <v>84</v>
      </c>
      <c r="E12" s="132" t="s">
        <v>85</v>
      </c>
      <c r="F12" s="132" t="s">
        <v>164</v>
      </c>
      <c r="G12" s="132" t="s">
        <v>165</v>
      </c>
      <c r="H12" s="134">
        <v>59781</v>
      </c>
      <c r="I12" s="134">
        <v>59781</v>
      </c>
      <c r="J12" s="134"/>
      <c r="K12" s="134"/>
      <c r="L12" s="134">
        <v>59781</v>
      </c>
      <c r="M12" s="132"/>
      <c r="N12" s="134"/>
      <c r="O12" s="134"/>
      <c r="P12" s="134"/>
      <c r="Q12" s="134"/>
      <c r="R12" s="134"/>
      <c r="S12" s="134"/>
      <c r="T12" s="134"/>
      <c r="U12" s="134"/>
      <c r="V12" s="134"/>
      <c r="W12" s="134"/>
    </row>
    <row r="13" spans="1:23">
      <c r="A13" s="132" t="s">
        <v>46</v>
      </c>
      <c r="B13" s="132" t="s">
        <v>166</v>
      </c>
      <c r="C13" s="132" t="s">
        <v>167</v>
      </c>
      <c r="D13" s="132" t="s">
        <v>84</v>
      </c>
      <c r="E13" s="132" t="s">
        <v>85</v>
      </c>
      <c r="F13" s="132" t="s">
        <v>164</v>
      </c>
      <c r="G13" s="132" t="s">
        <v>165</v>
      </c>
      <c r="H13" s="134">
        <v>250200</v>
      </c>
      <c r="I13" s="134">
        <v>250200</v>
      </c>
      <c r="J13" s="134"/>
      <c r="K13" s="134"/>
      <c r="L13" s="134">
        <v>250200</v>
      </c>
      <c r="M13" s="132"/>
      <c r="N13" s="134"/>
      <c r="O13" s="134"/>
      <c r="P13" s="134"/>
      <c r="Q13" s="134"/>
      <c r="R13" s="134"/>
      <c r="S13" s="134"/>
      <c r="T13" s="134"/>
      <c r="U13" s="134"/>
      <c r="V13" s="134"/>
      <c r="W13" s="134"/>
    </row>
    <row r="14" spans="1:23">
      <c r="A14" s="132" t="s">
        <v>46</v>
      </c>
      <c r="B14" s="132" t="s">
        <v>168</v>
      </c>
      <c r="C14" s="132" t="s">
        <v>169</v>
      </c>
      <c r="D14" s="132" t="s">
        <v>80</v>
      </c>
      <c r="E14" s="132" t="s">
        <v>81</v>
      </c>
      <c r="F14" s="132" t="s">
        <v>170</v>
      </c>
      <c r="G14" s="132" t="s">
        <v>171</v>
      </c>
      <c r="H14" s="134">
        <v>262494.24</v>
      </c>
      <c r="I14" s="134">
        <v>262494.24</v>
      </c>
      <c r="J14" s="134"/>
      <c r="K14" s="134"/>
      <c r="L14" s="134">
        <v>262494.24</v>
      </c>
      <c r="M14" s="132"/>
      <c r="N14" s="134"/>
      <c r="O14" s="134"/>
      <c r="P14" s="134"/>
      <c r="Q14" s="134"/>
      <c r="R14" s="134"/>
      <c r="S14" s="134"/>
      <c r="T14" s="134"/>
      <c r="U14" s="134"/>
      <c r="V14" s="134"/>
      <c r="W14" s="134"/>
    </row>
    <row r="15" spans="1:23">
      <c r="A15" s="132" t="s">
        <v>46</v>
      </c>
      <c r="B15" s="132" t="s">
        <v>168</v>
      </c>
      <c r="C15" s="132" t="s">
        <v>169</v>
      </c>
      <c r="D15" s="132" t="s">
        <v>80</v>
      </c>
      <c r="E15" s="132" t="s">
        <v>81</v>
      </c>
      <c r="F15" s="132" t="s">
        <v>170</v>
      </c>
      <c r="G15" s="132" t="s">
        <v>171</v>
      </c>
      <c r="H15" s="134"/>
      <c r="I15" s="134"/>
      <c r="J15" s="134"/>
      <c r="K15" s="134"/>
      <c r="L15" s="134"/>
      <c r="M15" s="132"/>
      <c r="N15" s="134"/>
      <c r="O15" s="134"/>
      <c r="P15" s="134"/>
      <c r="Q15" s="134"/>
      <c r="R15" s="134"/>
      <c r="S15" s="134"/>
      <c r="T15" s="134"/>
      <c r="U15" s="134"/>
      <c r="V15" s="134"/>
      <c r="W15" s="134"/>
    </row>
    <row r="16" spans="1:23">
      <c r="A16" s="132" t="s">
        <v>46</v>
      </c>
      <c r="B16" s="132" t="s">
        <v>168</v>
      </c>
      <c r="C16" s="132" t="s">
        <v>169</v>
      </c>
      <c r="D16" s="132" t="s">
        <v>99</v>
      </c>
      <c r="E16" s="132" t="s">
        <v>100</v>
      </c>
      <c r="F16" s="132" t="s">
        <v>172</v>
      </c>
      <c r="G16" s="132" t="s">
        <v>173</v>
      </c>
      <c r="H16" s="134"/>
      <c r="I16" s="134"/>
      <c r="J16" s="134"/>
      <c r="K16" s="134"/>
      <c r="L16" s="134"/>
      <c r="M16" s="132"/>
      <c r="N16" s="134"/>
      <c r="O16" s="134"/>
      <c r="P16" s="134"/>
      <c r="Q16" s="134"/>
      <c r="R16" s="134"/>
      <c r="S16" s="134"/>
      <c r="T16" s="134"/>
      <c r="U16" s="134"/>
      <c r="V16" s="134"/>
      <c r="W16" s="134"/>
    </row>
    <row r="17" spans="1:23">
      <c r="A17" s="132" t="s">
        <v>46</v>
      </c>
      <c r="B17" s="132" t="s">
        <v>168</v>
      </c>
      <c r="C17" s="132" t="s">
        <v>169</v>
      </c>
      <c r="D17" s="132" t="s">
        <v>97</v>
      </c>
      <c r="E17" s="132" t="s">
        <v>98</v>
      </c>
      <c r="F17" s="132" t="s">
        <v>172</v>
      </c>
      <c r="G17" s="132" t="s">
        <v>173</v>
      </c>
      <c r="H17" s="134">
        <v>98435.34</v>
      </c>
      <c r="I17" s="134">
        <v>98435.34</v>
      </c>
      <c r="J17" s="134"/>
      <c r="K17" s="134"/>
      <c r="L17" s="134">
        <v>98435.34</v>
      </c>
      <c r="M17" s="132"/>
      <c r="N17" s="134"/>
      <c r="O17" s="134"/>
      <c r="P17" s="134"/>
      <c r="Q17" s="134"/>
      <c r="R17" s="134"/>
      <c r="S17" s="134"/>
      <c r="T17" s="134"/>
      <c r="U17" s="134"/>
      <c r="V17" s="134"/>
      <c r="W17" s="134"/>
    </row>
    <row r="18" spans="1:23">
      <c r="A18" s="132" t="s">
        <v>46</v>
      </c>
      <c r="B18" s="132" t="s">
        <v>168</v>
      </c>
      <c r="C18" s="132" t="s">
        <v>169</v>
      </c>
      <c r="D18" s="132" t="s">
        <v>99</v>
      </c>
      <c r="E18" s="132" t="s">
        <v>100</v>
      </c>
      <c r="F18" s="132" t="s">
        <v>172</v>
      </c>
      <c r="G18" s="132" t="s">
        <v>173</v>
      </c>
      <c r="H18" s="134"/>
      <c r="I18" s="134"/>
      <c r="J18" s="134"/>
      <c r="K18" s="134"/>
      <c r="L18" s="134"/>
      <c r="M18" s="132"/>
      <c r="N18" s="134"/>
      <c r="O18" s="134"/>
      <c r="P18" s="134"/>
      <c r="Q18" s="134"/>
      <c r="R18" s="134"/>
      <c r="S18" s="134"/>
      <c r="T18" s="134"/>
      <c r="U18" s="134"/>
      <c r="V18" s="134"/>
      <c r="W18" s="134"/>
    </row>
    <row r="19" spans="1:23">
      <c r="A19" s="132" t="s">
        <v>46</v>
      </c>
      <c r="B19" s="132" t="s">
        <v>168</v>
      </c>
      <c r="C19" s="132" t="s">
        <v>169</v>
      </c>
      <c r="D19" s="132" t="s">
        <v>97</v>
      </c>
      <c r="E19" s="132" t="s">
        <v>98</v>
      </c>
      <c r="F19" s="132" t="s">
        <v>172</v>
      </c>
      <c r="G19" s="132" t="s">
        <v>173</v>
      </c>
      <c r="H19" s="134">
        <v>3281.18</v>
      </c>
      <c r="I19" s="134">
        <v>3281.18</v>
      </c>
      <c r="J19" s="134"/>
      <c r="K19" s="134"/>
      <c r="L19" s="134">
        <v>3281.18</v>
      </c>
      <c r="M19" s="132"/>
      <c r="N19" s="134"/>
      <c r="O19" s="134"/>
      <c r="P19" s="134"/>
      <c r="Q19" s="134"/>
      <c r="R19" s="134"/>
      <c r="S19" s="134"/>
      <c r="T19" s="134"/>
      <c r="U19" s="134"/>
      <c r="V19" s="134"/>
      <c r="W19" s="134"/>
    </row>
    <row r="20" spans="1:23">
      <c r="A20" s="132" t="s">
        <v>46</v>
      </c>
      <c r="B20" s="132" t="s">
        <v>174</v>
      </c>
      <c r="C20" s="132" t="s">
        <v>175</v>
      </c>
      <c r="D20" s="132" t="s">
        <v>101</v>
      </c>
      <c r="E20" s="132" t="s">
        <v>102</v>
      </c>
      <c r="F20" s="132" t="s">
        <v>176</v>
      </c>
      <c r="G20" s="132" t="s">
        <v>177</v>
      </c>
      <c r="H20" s="134">
        <v>8038.81</v>
      </c>
      <c r="I20" s="134">
        <v>8038.81</v>
      </c>
      <c r="J20" s="134"/>
      <c r="K20" s="134"/>
      <c r="L20" s="134">
        <v>8038.81</v>
      </c>
      <c r="M20" s="132"/>
      <c r="N20" s="134"/>
      <c r="O20" s="134"/>
      <c r="P20" s="134"/>
      <c r="Q20" s="134"/>
      <c r="R20" s="134"/>
      <c r="S20" s="134"/>
      <c r="T20" s="134"/>
      <c r="U20" s="134"/>
      <c r="V20" s="134"/>
      <c r="W20" s="134"/>
    </row>
    <row r="21" spans="1:23">
      <c r="A21" s="132" t="s">
        <v>46</v>
      </c>
      <c r="B21" s="132" t="s">
        <v>168</v>
      </c>
      <c r="C21" s="132" t="s">
        <v>169</v>
      </c>
      <c r="D21" s="132" t="s">
        <v>101</v>
      </c>
      <c r="E21" s="132" t="s">
        <v>102</v>
      </c>
      <c r="F21" s="132" t="s">
        <v>176</v>
      </c>
      <c r="G21" s="132" t="s">
        <v>177</v>
      </c>
      <c r="H21" s="134">
        <v>32811.78</v>
      </c>
      <c r="I21" s="134">
        <v>32811.78</v>
      </c>
      <c r="J21" s="134"/>
      <c r="K21" s="134"/>
      <c r="L21" s="134">
        <v>32811.78</v>
      </c>
      <c r="M21" s="132"/>
      <c r="N21" s="134"/>
      <c r="O21" s="134"/>
      <c r="P21" s="134"/>
      <c r="Q21" s="134"/>
      <c r="R21" s="134"/>
      <c r="S21" s="134"/>
      <c r="T21" s="134"/>
      <c r="U21" s="134"/>
      <c r="V21" s="134"/>
      <c r="W21" s="134"/>
    </row>
    <row r="22" spans="1:23">
      <c r="A22" s="132" t="s">
        <v>46</v>
      </c>
      <c r="B22" s="132" t="s">
        <v>168</v>
      </c>
      <c r="C22" s="132" t="s">
        <v>169</v>
      </c>
      <c r="D22" s="132" t="s">
        <v>101</v>
      </c>
      <c r="E22" s="132" t="s">
        <v>102</v>
      </c>
      <c r="F22" s="132" t="s">
        <v>176</v>
      </c>
      <c r="G22" s="132" t="s">
        <v>177</v>
      </c>
      <c r="H22" s="134"/>
      <c r="I22" s="134"/>
      <c r="J22" s="134"/>
      <c r="K22" s="134"/>
      <c r="L22" s="134"/>
      <c r="M22" s="132"/>
      <c r="N22" s="134"/>
      <c r="O22" s="134"/>
      <c r="P22" s="134"/>
      <c r="Q22" s="134"/>
      <c r="R22" s="134"/>
      <c r="S22" s="134"/>
      <c r="T22" s="134"/>
      <c r="U22" s="134"/>
      <c r="V22" s="134"/>
      <c r="W22" s="134"/>
    </row>
    <row r="23" spans="1:23">
      <c r="A23" s="132" t="s">
        <v>46</v>
      </c>
      <c r="B23" s="132" t="s">
        <v>168</v>
      </c>
      <c r="C23" s="132" t="s">
        <v>169</v>
      </c>
      <c r="D23" s="132" t="s">
        <v>103</v>
      </c>
      <c r="E23" s="132" t="s">
        <v>104</v>
      </c>
      <c r="F23" s="132" t="s">
        <v>178</v>
      </c>
      <c r="G23" s="132" t="s">
        <v>179</v>
      </c>
      <c r="H23" s="134"/>
      <c r="I23" s="134"/>
      <c r="J23" s="134"/>
      <c r="K23" s="134"/>
      <c r="L23" s="134"/>
      <c r="M23" s="132"/>
      <c r="N23" s="134"/>
      <c r="O23" s="134"/>
      <c r="P23" s="134"/>
      <c r="Q23" s="134"/>
      <c r="R23" s="134"/>
      <c r="S23" s="134"/>
      <c r="T23" s="134"/>
      <c r="U23" s="134"/>
      <c r="V23" s="134"/>
      <c r="W23" s="134"/>
    </row>
    <row r="24" spans="1:23">
      <c r="A24" s="132" t="s">
        <v>46</v>
      </c>
      <c r="B24" s="132" t="s">
        <v>168</v>
      </c>
      <c r="C24" s="132" t="s">
        <v>169</v>
      </c>
      <c r="D24" s="132" t="s">
        <v>92</v>
      </c>
      <c r="E24" s="132" t="s">
        <v>91</v>
      </c>
      <c r="F24" s="132" t="s">
        <v>178</v>
      </c>
      <c r="G24" s="132" t="s">
        <v>179</v>
      </c>
      <c r="H24" s="134"/>
      <c r="I24" s="134"/>
      <c r="J24" s="134"/>
      <c r="K24" s="134"/>
      <c r="L24" s="134"/>
      <c r="M24" s="132"/>
      <c r="N24" s="134"/>
      <c r="O24" s="134"/>
      <c r="P24" s="134"/>
      <c r="Q24" s="134"/>
      <c r="R24" s="134"/>
      <c r="S24" s="134"/>
      <c r="T24" s="134"/>
      <c r="U24" s="134"/>
      <c r="V24" s="134"/>
      <c r="W24" s="134"/>
    </row>
    <row r="25" spans="1:23">
      <c r="A25" s="132" t="s">
        <v>46</v>
      </c>
      <c r="B25" s="132" t="s">
        <v>168</v>
      </c>
      <c r="C25" s="132" t="s">
        <v>169</v>
      </c>
      <c r="D25" s="132" t="s">
        <v>103</v>
      </c>
      <c r="E25" s="132" t="s">
        <v>104</v>
      </c>
      <c r="F25" s="132" t="s">
        <v>178</v>
      </c>
      <c r="G25" s="132" t="s">
        <v>179</v>
      </c>
      <c r="H25" s="134">
        <v>3281.18</v>
      </c>
      <c r="I25" s="134">
        <v>3281.18</v>
      </c>
      <c r="J25" s="134"/>
      <c r="K25" s="134"/>
      <c r="L25" s="134">
        <v>3281.18</v>
      </c>
      <c r="M25" s="132"/>
      <c r="N25" s="134"/>
      <c r="O25" s="134"/>
      <c r="P25" s="134"/>
      <c r="Q25" s="134"/>
      <c r="R25" s="134"/>
      <c r="S25" s="134"/>
      <c r="T25" s="134"/>
      <c r="U25" s="134"/>
      <c r="V25" s="134"/>
      <c r="W25" s="134"/>
    </row>
    <row r="26" spans="1:23">
      <c r="A26" s="132" t="s">
        <v>46</v>
      </c>
      <c r="B26" s="132" t="s">
        <v>168</v>
      </c>
      <c r="C26" s="132" t="s">
        <v>169</v>
      </c>
      <c r="D26" s="132" t="s">
        <v>103</v>
      </c>
      <c r="E26" s="132" t="s">
        <v>104</v>
      </c>
      <c r="F26" s="132" t="s">
        <v>178</v>
      </c>
      <c r="G26" s="132" t="s">
        <v>179</v>
      </c>
      <c r="H26" s="134"/>
      <c r="I26" s="134"/>
      <c r="J26" s="134"/>
      <c r="K26" s="134"/>
      <c r="L26" s="134"/>
      <c r="M26" s="132"/>
      <c r="N26" s="134"/>
      <c r="O26" s="134"/>
      <c r="P26" s="134"/>
      <c r="Q26" s="134"/>
      <c r="R26" s="134"/>
      <c r="S26" s="134"/>
      <c r="T26" s="134"/>
      <c r="U26" s="134"/>
      <c r="V26" s="134"/>
      <c r="W26" s="134"/>
    </row>
    <row r="27" spans="1:23">
      <c r="A27" s="132" t="s">
        <v>46</v>
      </c>
      <c r="B27" s="132" t="s">
        <v>168</v>
      </c>
      <c r="C27" s="132" t="s">
        <v>169</v>
      </c>
      <c r="D27" s="132" t="s">
        <v>92</v>
      </c>
      <c r="E27" s="132" t="s">
        <v>91</v>
      </c>
      <c r="F27" s="132" t="s">
        <v>178</v>
      </c>
      <c r="G27" s="132" t="s">
        <v>179</v>
      </c>
      <c r="H27" s="134">
        <v>3549.14</v>
      </c>
      <c r="I27" s="134">
        <v>3549.14</v>
      </c>
      <c r="J27" s="134"/>
      <c r="K27" s="134"/>
      <c r="L27" s="134">
        <v>3549.14</v>
      </c>
      <c r="M27" s="132"/>
      <c r="N27" s="134"/>
      <c r="O27" s="134"/>
      <c r="P27" s="134"/>
      <c r="Q27" s="134"/>
      <c r="R27" s="134"/>
      <c r="S27" s="134"/>
      <c r="T27" s="134"/>
      <c r="U27" s="134"/>
      <c r="V27" s="134"/>
      <c r="W27" s="134"/>
    </row>
    <row r="28" spans="1:23">
      <c r="A28" s="132" t="s">
        <v>46</v>
      </c>
      <c r="B28" s="132" t="s">
        <v>168</v>
      </c>
      <c r="C28" s="132" t="s">
        <v>169</v>
      </c>
      <c r="D28" s="132" t="s">
        <v>103</v>
      </c>
      <c r="E28" s="132" t="s">
        <v>104</v>
      </c>
      <c r="F28" s="132" t="s">
        <v>178</v>
      </c>
      <c r="G28" s="132" t="s">
        <v>179</v>
      </c>
      <c r="H28" s="134">
        <v>4750</v>
      </c>
      <c r="I28" s="134">
        <v>4750</v>
      </c>
      <c r="J28" s="134"/>
      <c r="K28" s="134"/>
      <c r="L28" s="134">
        <v>4750</v>
      </c>
      <c r="M28" s="132"/>
      <c r="N28" s="134"/>
      <c r="O28" s="134"/>
      <c r="P28" s="134"/>
      <c r="Q28" s="134"/>
      <c r="R28" s="134"/>
      <c r="S28" s="134"/>
      <c r="T28" s="134"/>
      <c r="U28" s="134"/>
      <c r="V28" s="134"/>
      <c r="W28" s="134"/>
    </row>
    <row r="29" spans="1:23">
      <c r="A29" s="132" t="s">
        <v>46</v>
      </c>
      <c r="B29" s="132" t="s">
        <v>180</v>
      </c>
      <c r="C29" s="132" t="s">
        <v>110</v>
      </c>
      <c r="D29" s="132" t="s">
        <v>109</v>
      </c>
      <c r="E29" s="132" t="s">
        <v>110</v>
      </c>
      <c r="F29" s="132" t="s">
        <v>181</v>
      </c>
      <c r="G29" s="132" t="s">
        <v>110</v>
      </c>
      <c r="H29" s="134">
        <v>196870.68</v>
      </c>
      <c r="I29" s="134">
        <v>196870.68</v>
      </c>
      <c r="J29" s="134"/>
      <c r="K29" s="134"/>
      <c r="L29" s="134">
        <v>196870.68</v>
      </c>
      <c r="M29" s="132"/>
      <c r="N29" s="134"/>
      <c r="O29" s="134"/>
      <c r="P29" s="134"/>
      <c r="Q29" s="134"/>
      <c r="R29" s="134"/>
      <c r="S29" s="134"/>
      <c r="T29" s="134"/>
      <c r="U29" s="134"/>
      <c r="V29" s="134"/>
      <c r="W29" s="134"/>
    </row>
    <row r="30" spans="1:23">
      <c r="A30" s="132" t="s">
        <v>46</v>
      </c>
      <c r="B30" s="132" t="s">
        <v>182</v>
      </c>
      <c r="C30" s="132" t="s">
        <v>183</v>
      </c>
      <c r="D30" s="132" t="s">
        <v>84</v>
      </c>
      <c r="E30" s="132" t="s">
        <v>85</v>
      </c>
      <c r="F30" s="132" t="s">
        <v>184</v>
      </c>
      <c r="G30" s="132" t="s">
        <v>185</v>
      </c>
      <c r="H30" s="134">
        <v>105600</v>
      </c>
      <c r="I30" s="134">
        <v>105600</v>
      </c>
      <c r="J30" s="134"/>
      <c r="K30" s="134"/>
      <c r="L30" s="134">
        <v>105600</v>
      </c>
      <c r="M30" s="132"/>
      <c r="N30" s="134"/>
      <c r="O30" s="134"/>
      <c r="P30" s="134"/>
      <c r="Q30" s="134"/>
      <c r="R30" s="134"/>
      <c r="S30" s="134"/>
      <c r="T30" s="134"/>
      <c r="U30" s="134"/>
      <c r="V30" s="134"/>
      <c r="W30" s="134"/>
    </row>
    <row r="31" spans="1:23">
      <c r="A31" s="132" t="s">
        <v>46</v>
      </c>
      <c r="B31" s="132" t="s">
        <v>186</v>
      </c>
      <c r="C31" s="132" t="s">
        <v>187</v>
      </c>
      <c r="D31" s="132" t="s">
        <v>84</v>
      </c>
      <c r="E31" s="132" t="s">
        <v>85</v>
      </c>
      <c r="F31" s="132" t="s">
        <v>184</v>
      </c>
      <c r="G31" s="132" t="s">
        <v>185</v>
      </c>
      <c r="H31" s="134">
        <v>72000</v>
      </c>
      <c r="I31" s="134">
        <v>72000</v>
      </c>
      <c r="J31" s="134"/>
      <c r="K31" s="134"/>
      <c r="L31" s="134">
        <v>72000</v>
      </c>
      <c r="M31" s="132"/>
      <c r="N31" s="134"/>
      <c r="O31" s="134"/>
      <c r="P31" s="134"/>
      <c r="Q31" s="134"/>
      <c r="R31" s="134"/>
      <c r="S31" s="134"/>
      <c r="T31" s="134"/>
      <c r="U31" s="134"/>
      <c r="V31" s="134"/>
      <c r="W31" s="134"/>
    </row>
    <row r="32" spans="1:23">
      <c r="A32" s="132" t="s">
        <v>46</v>
      </c>
      <c r="B32" s="132" t="s">
        <v>188</v>
      </c>
      <c r="C32" s="132" t="s">
        <v>189</v>
      </c>
      <c r="D32" s="132" t="s">
        <v>84</v>
      </c>
      <c r="E32" s="132" t="s">
        <v>85</v>
      </c>
      <c r="F32" s="132" t="s">
        <v>190</v>
      </c>
      <c r="G32" s="132" t="s">
        <v>191</v>
      </c>
      <c r="H32" s="134">
        <v>21840</v>
      </c>
      <c r="I32" s="134">
        <v>21840</v>
      </c>
      <c r="J32" s="134"/>
      <c r="K32" s="134"/>
      <c r="L32" s="134">
        <v>21840</v>
      </c>
      <c r="M32" s="132"/>
      <c r="N32" s="134"/>
      <c r="O32" s="134"/>
      <c r="P32" s="134"/>
      <c r="Q32" s="134"/>
      <c r="R32" s="134"/>
      <c r="S32" s="134"/>
      <c r="T32" s="134"/>
      <c r="U32" s="134"/>
      <c r="V32" s="134"/>
      <c r="W32" s="134"/>
    </row>
    <row r="33" spans="1:23">
      <c r="A33" s="132" t="s">
        <v>46</v>
      </c>
      <c r="B33" s="132" t="s">
        <v>192</v>
      </c>
      <c r="C33" s="132" t="s">
        <v>193</v>
      </c>
      <c r="D33" s="132" t="s">
        <v>84</v>
      </c>
      <c r="E33" s="132" t="s">
        <v>85</v>
      </c>
      <c r="F33" s="132" t="s">
        <v>194</v>
      </c>
      <c r="G33" s="132" t="s">
        <v>195</v>
      </c>
      <c r="H33" s="134">
        <v>22000</v>
      </c>
      <c r="I33" s="134">
        <v>22000</v>
      </c>
      <c r="J33" s="134"/>
      <c r="K33" s="134"/>
      <c r="L33" s="134">
        <v>22000</v>
      </c>
      <c r="M33" s="132"/>
      <c r="N33" s="134"/>
      <c r="O33" s="134"/>
      <c r="P33" s="134"/>
      <c r="Q33" s="134"/>
      <c r="R33" s="134"/>
      <c r="S33" s="134"/>
      <c r="T33" s="134"/>
      <c r="U33" s="134"/>
      <c r="V33" s="134"/>
      <c r="W33" s="134"/>
    </row>
    <row r="34" spans="1:23">
      <c r="A34" s="132" t="s">
        <v>46</v>
      </c>
      <c r="B34" s="132" t="s">
        <v>196</v>
      </c>
      <c r="C34" s="132" t="s">
        <v>197</v>
      </c>
      <c r="D34" s="132" t="s">
        <v>84</v>
      </c>
      <c r="E34" s="132" t="s">
        <v>85</v>
      </c>
      <c r="F34" s="132" t="s">
        <v>178</v>
      </c>
      <c r="G34" s="132" t="s">
        <v>179</v>
      </c>
      <c r="H34" s="134">
        <v>6120</v>
      </c>
      <c r="I34" s="134">
        <v>6120</v>
      </c>
      <c r="J34" s="134"/>
      <c r="K34" s="134"/>
      <c r="L34" s="134">
        <v>6120</v>
      </c>
      <c r="M34" s="132"/>
      <c r="N34" s="134"/>
      <c r="O34" s="134"/>
      <c r="P34" s="134"/>
      <c r="Q34" s="134"/>
      <c r="R34" s="134"/>
      <c r="S34" s="134"/>
      <c r="T34" s="134"/>
      <c r="U34" s="134"/>
      <c r="V34" s="134"/>
      <c r="W34" s="134"/>
    </row>
    <row r="35" spans="1:23">
      <c r="A35" s="132" t="s">
        <v>46</v>
      </c>
      <c r="B35" s="132" t="s">
        <v>198</v>
      </c>
      <c r="C35" s="132" t="s">
        <v>199</v>
      </c>
      <c r="D35" s="132" t="s">
        <v>84</v>
      </c>
      <c r="E35" s="132" t="s">
        <v>85</v>
      </c>
      <c r="F35" s="132" t="s">
        <v>200</v>
      </c>
      <c r="G35" s="132" t="s">
        <v>201</v>
      </c>
      <c r="H35" s="134">
        <v>1200</v>
      </c>
      <c r="I35" s="134">
        <v>1200</v>
      </c>
      <c r="J35" s="134"/>
      <c r="K35" s="134"/>
      <c r="L35" s="134">
        <v>1200</v>
      </c>
      <c r="M35" s="132"/>
      <c r="N35" s="134"/>
      <c r="O35" s="134"/>
      <c r="P35" s="134"/>
      <c r="Q35" s="134"/>
      <c r="R35" s="134"/>
      <c r="S35" s="134"/>
      <c r="T35" s="134"/>
      <c r="U35" s="134"/>
      <c r="V35" s="134"/>
      <c r="W35" s="134"/>
    </row>
    <row r="36" spans="1:23">
      <c r="A36" s="132" t="s">
        <v>46</v>
      </c>
      <c r="B36" s="132" t="s">
        <v>198</v>
      </c>
      <c r="C36" s="132" t="s">
        <v>199</v>
      </c>
      <c r="D36" s="132" t="s">
        <v>84</v>
      </c>
      <c r="E36" s="132" t="s">
        <v>85</v>
      </c>
      <c r="F36" s="132" t="s">
        <v>202</v>
      </c>
      <c r="G36" s="132" t="s">
        <v>203</v>
      </c>
      <c r="H36" s="134">
        <v>5400</v>
      </c>
      <c r="I36" s="134">
        <v>5400</v>
      </c>
      <c r="J36" s="134"/>
      <c r="K36" s="134"/>
      <c r="L36" s="134">
        <v>5400</v>
      </c>
      <c r="M36" s="132"/>
      <c r="N36" s="134"/>
      <c r="O36" s="134"/>
      <c r="P36" s="134"/>
      <c r="Q36" s="134"/>
      <c r="R36" s="134"/>
      <c r="S36" s="134"/>
      <c r="T36" s="134"/>
      <c r="U36" s="134"/>
      <c r="V36" s="134"/>
      <c r="W36" s="134"/>
    </row>
    <row r="37" spans="1:23">
      <c r="A37" s="132" t="s">
        <v>46</v>
      </c>
      <c r="B37" s="132" t="s">
        <v>198</v>
      </c>
      <c r="C37" s="132" t="s">
        <v>199</v>
      </c>
      <c r="D37" s="132" t="s">
        <v>84</v>
      </c>
      <c r="E37" s="132" t="s">
        <v>85</v>
      </c>
      <c r="F37" s="132" t="s">
        <v>204</v>
      </c>
      <c r="G37" s="132" t="s">
        <v>205</v>
      </c>
      <c r="H37" s="134">
        <v>13440</v>
      </c>
      <c r="I37" s="134">
        <v>13440</v>
      </c>
      <c r="J37" s="134"/>
      <c r="K37" s="134"/>
      <c r="L37" s="134">
        <v>13440</v>
      </c>
      <c r="M37" s="132"/>
      <c r="N37" s="134"/>
      <c r="O37" s="134"/>
      <c r="P37" s="134"/>
      <c r="Q37" s="134"/>
      <c r="R37" s="134"/>
      <c r="S37" s="134"/>
      <c r="T37" s="134"/>
      <c r="U37" s="134"/>
      <c r="V37" s="134"/>
      <c r="W37" s="134"/>
    </row>
    <row r="38" spans="1:23">
      <c r="A38" s="132" t="s">
        <v>46</v>
      </c>
      <c r="B38" s="132" t="s">
        <v>206</v>
      </c>
      <c r="C38" s="132" t="s">
        <v>207</v>
      </c>
      <c r="D38" s="132" t="s">
        <v>78</v>
      </c>
      <c r="E38" s="132" t="s">
        <v>79</v>
      </c>
      <c r="F38" s="132" t="s">
        <v>208</v>
      </c>
      <c r="G38" s="132" t="s">
        <v>209</v>
      </c>
      <c r="H38" s="134">
        <v>4000</v>
      </c>
      <c r="I38" s="134">
        <v>4000</v>
      </c>
      <c r="J38" s="134"/>
      <c r="K38" s="134"/>
      <c r="L38" s="134">
        <v>4000</v>
      </c>
      <c r="M38" s="132"/>
      <c r="N38" s="134"/>
      <c r="O38" s="134"/>
      <c r="P38" s="134"/>
      <c r="Q38" s="134"/>
      <c r="R38" s="134"/>
      <c r="S38" s="134"/>
      <c r="T38" s="134"/>
      <c r="U38" s="134"/>
      <c r="V38" s="134"/>
      <c r="W38" s="134"/>
    </row>
    <row r="39" spans="1:23">
      <c r="A39" s="132" t="s">
        <v>46</v>
      </c>
      <c r="B39" s="132" t="s">
        <v>206</v>
      </c>
      <c r="C39" s="132" t="s">
        <v>207</v>
      </c>
      <c r="D39" s="132" t="s">
        <v>84</v>
      </c>
      <c r="E39" s="132" t="s">
        <v>85</v>
      </c>
      <c r="F39" s="132" t="s">
        <v>208</v>
      </c>
      <c r="G39" s="132" t="s">
        <v>209</v>
      </c>
      <c r="H39" s="134">
        <v>1000</v>
      </c>
      <c r="I39" s="134">
        <v>1000</v>
      </c>
      <c r="J39" s="134"/>
      <c r="K39" s="134"/>
      <c r="L39" s="134">
        <v>1000</v>
      </c>
      <c r="M39" s="132"/>
      <c r="N39" s="134"/>
      <c r="O39" s="134"/>
      <c r="P39" s="134"/>
      <c r="Q39" s="134"/>
      <c r="R39" s="134"/>
      <c r="S39" s="134"/>
      <c r="T39" s="134"/>
      <c r="U39" s="134"/>
      <c r="V39" s="134"/>
      <c r="W39" s="134"/>
    </row>
    <row r="40" spans="1:23">
      <c r="A40" s="132" t="s">
        <v>46</v>
      </c>
      <c r="B40" s="132" t="s">
        <v>210</v>
      </c>
      <c r="C40" s="132" t="s">
        <v>191</v>
      </c>
      <c r="D40" s="132" t="s">
        <v>84</v>
      </c>
      <c r="E40" s="132" t="s">
        <v>85</v>
      </c>
      <c r="F40" s="132" t="s">
        <v>190</v>
      </c>
      <c r="G40" s="132" t="s">
        <v>191</v>
      </c>
      <c r="H40" s="134">
        <v>28608.96</v>
      </c>
      <c r="I40" s="134">
        <v>28608.96</v>
      </c>
      <c r="J40" s="134"/>
      <c r="K40" s="134"/>
      <c r="L40" s="134">
        <v>28608.96</v>
      </c>
      <c r="M40" s="132"/>
      <c r="N40" s="134"/>
      <c r="O40" s="134"/>
      <c r="P40" s="134"/>
      <c r="Q40" s="134"/>
      <c r="R40" s="134"/>
      <c r="S40" s="134"/>
      <c r="T40" s="134"/>
      <c r="U40" s="134"/>
      <c r="V40" s="134"/>
      <c r="W40" s="134"/>
    </row>
    <row r="41" spans="1:23">
      <c r="A41" s="132" t="s">
        <v>46</v>
      </c>
      <c r="B41" s="132" t="s">
        <v>211</v>
      </c>
      <c r="C41" s="132" t="s">
        <v>212</v>
      </c>
      <c r="D41" s="132" t="s">
        <v>84</v>
      </c>
      <c r="E41" s="132" t="s">
        <v>85</v>
      </c>
      <c r="F41" s="132" t="s">
        <v>213</v>
      </c>
      <c r="G41" s="132" t="s">
        <v>214</v>
      </c>
      <c r="H41" s="134">
        <v>135000</v>
      </c>
      <c r="I41" s="134">
        <v>135000</v>
      </c>
      <c r="J41" s="134"/>
      <c r="K41" s="134"/>
      <c r="L41" s="134">
        <v>135000</v>
      </c>
      <c r="M41" s="132"/>
      <c r="N41" s="134"/>
      <c r="O41" s="134"/>
      <c r="P41" s="134"/>
      <c r="Q41" s="134"/>
      <c r="R41" s="134"/>
      <c r="S41" s="134"/>
      <c r="T41" s="134"/>
      <c r="U41" s="134"/>
      <c r="V41" s="134"/>
      <c r="W41" s="134"/>
    </row>
    <row r="42" spans="1:23">
      <c r="A42" s="138" t="s">
        <v>30</v>
      </c>
      <c r="B42" s="138"/>
      <c r="C42" s="138"/>
      <c r="D42" s="138"/>
      <c r="E42" s="138"/>
      <c r="F42" s="138"/>
      <c r="G42" s="138"/>
      <c r="H42" s="134">
        <v>2842066.31</v>
      </c>
      <c r="I42" s="134">
        <v>2842066.31</v>
      </c>
      <c r="J42" s="134"/>
      <c r="K42" s="134"/>
      <c r="L42" s="134">
        <v>2842066.31</v>
      </c>
      <c r="M42" s="134"/>
      <c r="N42" s="134"/>
      <c r="O42" s="134"/>
      <c r="P42" s="134"/>
      <c r="Q42" s="134"/>
      <c r="R42" s="134"/>
      <c r="S42" s="134"/>
      <c r="T42" s="134"/>
      <c r="U42" s="134"/>
      <c r="V42" s="134"/>
      <c r="W42" s="134"/>
    </row>
    <row r="43"/>
  </sheetData>
  <mergeCells count="32">
    <mergeCell ref="T1:W1"/>
    <mergeCell ref="A2:W2"/>
    <mergeCell ref="A3:G3"/>
    <mergeCell ref="T3:W3"/>
    <mergeCell ref="H4:W4"/>
    <mergeCell ref="I5:M5"/>
    <mergeCell ref="N5:P5"/>
    <mergeCell ref="R5:W5"/>
    <mergeCell ref="A42:G42"/>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156944444444444" right="0.118055555555556" top="0.708333333333333" bottom="0.156944444444444" header="0.354166666666667" footer="0.196527777777778"/>
  <pageSetup paperSize="9" scale="67"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52"/>
  <sheetViews>
    <sheetView showZeros="0" topLeftCell="A28" workbookViewId="0">
      <selection activeCell="AA22" sqref="AA22"/>
    </sheetView>
  </sheetViews>
  <sheetFormatPr defaultColWidth="10.2857142857143" defaultRowHeight="15" customHeight="1"/>
  <cols>
    <col min="1" max="1" width="10" customWidth="1"/>
    <col min="2" max="2" width="19.1428571428571" customWidth="1"/>
    <col min="3" max="3" width="33.7142857142857" customWidth="1"/>
    <col min="4" max="4" width="13.5714285714286" customWidth="1"/>
    <col min="5" max="5" width="7.42857142857143" customWidth="1"/>
    <col min="6" max="6" width="16.7142857142857" customWidth="1"/>
    <col min="7" max="7" width="5.28571428571429" customWidth="1"/>
    <col min="8" max="8" width="20.1428571428571" customWidth="1"/>
    <col min="9" max="10" width="10.1428571428571" customWidth="1"/>
    <col min="11" max="11" width="12.7142857142857" customWidth="1"/>
    <col min="12" max="13" width="3.28571428571429" customWidth="1"/>
    <col min="14" max="16" width="5" customWidth="1"/>
    <col min="17" max="17" width="3" customWidth="1"/>
    <col min="18" max="18" width="10.1428571428571" customWidth="1"/>
    <col min="19" max="22" width="3.14285714285714" customWidth="1"/>
    <col min="23" max="23" width="10.1428571428571" customWidth="1"/>
  </cols>
  <sheetData>
    <row r="1" ht="18.75" customHeight="1" spans="1:23">
      <c r="A1" s="128" t="s">
        <v>215</v>
      </c>
      <c r="B1" s="128"/>
      <c r="C1" s="128"/>
      <c r="D1" s="128"/>
      <c r="E1" s="128"/>
      <c r="F1" s="128"/>
      <c r="G1" s="128"/>
      <c r="H1" s="128"/>
      <c r="I1" s="128"/>
      <c r="J1" s="128"/>
      <c r="K1" s="128"/>
      <c r="L1" s="128"/>
      <c r="M1" s="128"/>
      <c r="N1" s="128"/>
      <c r="O1" s="128"/>
      <c r="P1" s="128"/>
      <c r="Q1" s="128"/>
      <c r="R1" s="128"/>
      <c r="S1" s="128"/>
      <c r="T1" s="128"/>
      <c r="U1" s="128"/>
      <c r="V1" s="128"/>
      <c r="W1" s="128"/>
    </row>
    <row r="2" ht="25.5" spans="1:23">
      <c r="A2" s="124" t="str">
        <f>"2026"&amp;"年部门项目支出预算表"</f>
        <v>2026年部门项目支出预算表</v>
      </c>
      <c r="B2" s="124"/>
      <c r="C2" s="124" t="s">
        <v>59</v>
      </c>
      <c r="D2" s="124"/>
      <c r="E2" s="124"/>
      <c r="F2" s="124"/>
      <c r="G2" s="124"/>
      <c r="H2" s="124"/>
      <c r="I2" s="124"/>
      <c r="J2" s="124"/>
      <c r="K2" s="124"/>
      <c r="L2" s="124"/>
      <c r="M2" s="124"/>
      <c r="N2" s="124"/>
      <c r="O2" s="124"/>
      <c r="P2" s="124"/>
      <c r="Q2" s="124"/>
      <c r="R2" s="124"/>
      <c r="S2" s="124"/>
      <c r="T2" s="124"/>
      <c r="U2" s="124"/>
      <c r="V2" s="124"/>
      <c r="W2" s="124"/>
    </row>
    <row r="3" spans="1:23">
      <c r="A3" s="129" t="str">
        <f>"单位名称："&amp;"德宏州红十字会"</f>
        <v>单位名称：德宏州红十字会</v>
      </c>
      <c r="B3" s="129"/>
      <c r="C3" s="129"/>
      <c r="D3" s="129"/>
      <c r="E3" s="129"/>
      <c r="F3" s="129"/>
      <c r="G3" s="129"/>
      <c r="H3" s="130"/>
      <c r="I3" s="130"/>
      <c r="J3" s="130"/>
      <c r="K3" s="130"/>
      <c r="L3" s="130"/>
      <c r="M3" s="130"/>
      <c r="N3" s="130"/>
      <c r="O3" s="130"/>
      <c r="P3" s="130"/>
      <c r="Q3" s="130"/>
      <c r="R3" s="130"/>
      <c r="S3" s="130"/>
      <c r="T3" s="130"/>
      <c r="U3" s="130"/>
      <c r="V3" s="128" t="s">
        <v>27</v>
      </c>
      <c r="W3" s="128"/>
    </row>
    <row r="4" spans="1:23">
      <c r="A4" s="131" t="s">
        <v>216</v>
      </c>
      <c r="B4" s="131" t="s">
        <v>136</v>
      </c>
      <c r="C4" s="131" t="s">
        <v>137</v>
      </c>
      <c r="D4" s="131" t="s">
        <v>217</v>
      </c>
      <c r="E4" s="131" t="s">
        <v>138</v>
      </c>
      <c r="F4" s="131" t="s">
        <v>139</v>
      </c>
      <c r="G4" s="131" t="s">
        <v>218</v>
      </c>
      <c r="H4" s="131" t="s">
        <v>219</v>
      </c>
      <c r="I4" s="131" t="s">
        <v>30</v>
      </c>
      <c r="J4" s="131" t="s">
        <v>220</v>
      </c>
      <c r="K4" s="131"/>
      <c r="L4" s="131"/>
      <c r="M4" s="131"/>
      <c r="N4" s="131" t="s">
        <v>148</v>
      </c>
      <c r="O4" s="131"/>
      <c r="P4" s="131"/>
      <c r="Q4" s="131" t="s">
        <v>37</v>
      </c>
      <c r="R4" s="131" t="s">
        <v>51</v>
      </c>
      <c r="S4" s="131"/>
      <c r="T4" s="131"/>
      <c r="U4" s="131"/>
      <c r="V4" s="131"/>
      <c r="W4" s="131"/>
    </row>
    <row r="5" spans="1:23">
      <c r="A5" s="131"/>
      <c r="B5" s="131"/>
      <c r="C5" s="131"/>
      <c r="D5" s="131"/>
      <c r="E5" s="131"/>
      <c r="F5" s="131"/>
      <c r="G5" s="131"/>
      <c r="H5" s="131"/>
      <c r="I5" s="131"/>
      <c r="J5" s="131" t="s">
        <v>34</v>
      </c>
      <c r="K5" s="131"/>
      <c r="L5" s="131" t="s">
        <v>35</v>
      </c>
      <c r="M5" s="131" t="s">
        <v>36</v>
      </c>
      <c r="N5" s="131" t="s">
        <v>34</v>
      </c>
      <c r="O5" s="131" t="s">
        <v>35</v>
      </c>
      <c r="P5" s="131" t="s">
        <v>36</v>
      </c>
      <c r="Q5" s="131"/>
      <c r="R5" s="131" t="s">
        <v>33</v>
      </c>
      <c r="S5" s="131" t="s">
        <v>40</v>
      </c>
      <c r="T5" s="131" t="s">
        <v>41</v>
      </c>
      <c r="U5" s="131" t="s">
        <v>42</v>
      </c>
      <c r="V5" s="131" t="s">
        <v>43</v>
      </c>
      <c r="W5" s="131" t="s">
        <v>44</v>
      </c>
    </row>
    <row r="6" ht="81" customHeight="1" spans="1:23">
      <c r="A6" s="131"/>
      <c r="B6" s="131"/>
      <c r="C6" s="131"/>
      <c r="D6" s="131"/>
      <c r="E6" s="131"/>
      <c r="F6" s="131"/>
      <c r="G6" s="131"/>
      <c r="H6" s="131"/>
      <c r="I6" s="131"/>
      <c r="J6" s="131" t="s">
        <v>33</v>
      </c>
      <c r="K6" s="131" t="s">
        <v>221</v>
      </c>
      <c r="L6" s="131"/>
      <c r="M6" s="131"/>
      <c r="N6" s="131"/>
      <c r="O6" s="131"/>
      <c r="P6" s="131"/>
      <c r="Q6" s="131"/>
      <c r="R6" s="131"/>
      <c r="S6" s="131"/>
      <c r="T6" s="131"/>
      <c r="U6" s="131"/>
      <c r="V6" s="131"/>
      <c r="W6" s="131"/>
    </row>
    <row r="7" spans="1:23">
      <c r="A7" s="131" t="s">
        <v>59</v>
      </c>
      <c r="B7" s="131" t="s">
        <v>60</v>
      </c>
      <c r="C7" s="131" t="s">
        <v>61</v>
      </c>
      <c r="D7" s="131" t="s">
        <v>62</v>
      </c>
      <c r="E7" s="131" t="s">
        <v>63</v>
      </c>
      <c r="F7" s="131" t="s">
        <v>64</v>
      </c>
      <c r="G7" s="131" t="s">
        <v>65</v>
      </c>
      <c r="H7" s="131" t="s">
        <v>66</v>
      </c>
      <c r="I7" s="131" t="s">
        <v>67</v>
      </c>
      <c r="J7" s="131" t="s">
        <v>68</v>
      </c>
      <c r="K7" s="131" t="s">
        <v>69</v>
      </c>
      <c r="L7" s="131" t="s">
        <v>70</v>
      </c>
      <c r="M7" s="131" t="s">
        <v>71</v>
      </c>
      <c r="N7" s="131" t="s">
        <v>72</v>
      </c>
      <c r="O7" s="131" t="s">
        <v>73</v>
      </c>
      <c r="P7" s="131" t="s">
        <v>150</v>
      </c>
      <c r="Q7" s="131" t="s">
        <v>151</v>
      </c>
      <c r="R7" s="131" t="s">
        <v>152</v>
      </c>
      <c r="S7" s="131" t="s">
        <v>153</v>
      </c>
      <c r="T7" s="131" t="s">
        <v>154</v>
      </c>
      <c r="U7" s="131" t="s">
        <v>155</v>
      </c>
      <c r="V7" s="131" t="s">
        <v>156</v>
      </c>
      <c r="W7" s="131" t="s">
        <v>157</v>
      </c>
    </row>
    <row r="8" spans="1:23">
      <c r="A8" s="132"/>
      <c r="B8" s="132"/>
      <c r="C8" s="132" t="s">
        <v>222</v>
      </c>
      <c r="D8" s="132"/>
      <c r="E8" s="132"/>
      <c r="F8" s="132"/>
      <c r="G8" s="132"/>
      <c r="H8" s="132"/>
      <c r="I8" s="134">
        <v>150000</v>
      </c>
      <c r="J8" s="134"/>
      <c r="K8" s="134"/>
      <c r="L8" s="134"/>
      <c r="M8" s="134"/>
      <c r="N8" s="134"/>
      <c r="O8" s="134"/>
      <c r="P8" s="134"/>
      <c r="Q8" s="134"/>
      <c r="R8" s="134">
        <v>150000</v>
      </c>
      <c r="S8" s="134"/>
      <c r="T8" s="134"/>
      <c r="U8" s="134"/>
      <c r="V8" s="134"/>
      <c r="W8" s="134">
        <v>150000</v>
      </c>
    </row>
    <row r="9" spans="1:23">
      <c r="A9" s="132" t="s">
        <v>223</v>
      </c>
      <c r="B9" s="132" t="s">
        <v>224</v>
      </c>
      <c r="C9" s="132" t="s">
        <v>222</v>
      </c>
      <c r="D9" s="132" t="s">
        <v>46</v>
      </c>
      <c r="E9" s="132" t="s">
        <v>88</v>
      </c>
      <c r="F9" s="132" t="s">
        <v>89</v>
      </c>
      <c r="G9" s="132" t="s">
        <v>208</v>
      </c>
      <c r="H9" s="132" t="s">
        <v>209</v>
      </c>
      <c r="I9" s="134">
        <v>24008</v>
      </c>
      <c r="J9" s="134"/>
      <c r="K9" s="134"/>
      <c r="L9" s="134"/>
      <c r="M9" s="134"/>
      <c r="N9" s="134"/>
      <c r="O9" s="134"/>
      <c r="P9" s="134"/>
      <c r="Q9" s="134"/>
      <c r="R9" s="134">
        <v>24008</v>
      </c>
      <c r="S9" s="134"/>
      <c r="T9" s="134"/>
      <c r="U9" s="134"/>
      <c r="V9" s="134"/>
      <c r="W9" s="134">
        <v>24008</v>
      </c>
    </row>
    <row r="10" spans="1:23">
      <c r="A10" s="132" t="s">
        <v>223</v>
      </c>
      <c r="B10" s="132" t="s">
        <v>224</v>
      </c>
      <c r="C10" s="132" t="s">
        <v>222</v>
      </c>
      <c r="D10" s="132" t="s">
        <v>46</v>
      </c>
      <c r="E10" s="132" t="s">
        <v>88</v>
      </c>
      <c r="F10" s="132" t="s">
        <v>89</v>
      </c>
      <c r="G10" s="132" t="s">
        <v>202</v>
      </c>
      <c r="H10" s="132" t="s">
        <v>203</v>
      </c>
      <c r="I10" s="134">
        <v>3000</v>
      </c>
      <c r="J10" s="134"/>
      <c r="K10" s="134"/>
      <c r="L10" s="134"/>
      <c r="M10" s="134"/>
      <c r="N10" s="132"/>
      <c r="O10" s="132"/>
      <c r="P10" s="132"/>
      <c r="Q10" s="134"/>
      <c r="R10" s="134">
        <v>3000</v>
      </c>
      <c r="S10" s="134"/>
      <c r="T10" s="134"/>
      <c r="U10" s="134"/>
      <c r="V10" s="134"/>
      <c r="W10" s="134">
        <v>3000</v>
      </c>
    </row>
    <row r="11" spans="1:23">
      <c r="A11" s="132" t="s">
        <v>223</v>
      </c>
      <c r="B11" s="132" t="s">
        <v>224</v>
      </c>
      <c r="C11" s="132" t="s">
        <v>222</v>
      </c>
      <c r="D11" s="132" t="s">
        <v>46</v>
      </c>
      <c r="E11" s="132" t="s">
        <v>88</v>
      </c>
      <c r="F11" s="132" t="s">
        <v>89</v>
      </c>
      <c r="G11" s="132" t="s">
        <v>225</v>
      </c>
      <c r="H11" s="132" t="s">
        <v>226</v>
      </c>
      <c r="I11" s="134">
        <v>20992</v>
      </c>
      <c r="J11" s="134"/>
      <c r="K11" s="134"/>
      <c r="L11" s="134"/>
      <c r="M11" s="134"/>
      <c r="N11" s="132"/>
      <c r="O11" s="132"/>
      <c r="P11" s="132"/>
      <c r="Q11" s="134"/>
      <c r="R11" s="134">
        <v>20992</v>
      </c>
      <c r="S11" s="134"/>
      <c r="T11" s="134"/>
      <c r="U11" s="134"/>
      <c r="V11" s="134"/>
      <c r="W11" s="134">
        <v>20992</v>
      </c>
    </row>
    <row r="12" spans="1:23">
      <c r="A12" s="132" t="s">
        <v>223</v>
      </c>
      <c r="B12" s="132" t="s">
        <v>224</v>
      </c>
      <c r="C12" s="132" t="s">
        <v>222</v>
      </c>
      <c r="D12" s="132" t="s">
        <v>46</v>
      </c>
      <c r="E12" s="132" t="s">
        <v>88</v>
      </c>
      <c r="F12" s="132" t="s">
        <v>89</v>
      </c>
      <c r="G12" s="132" t="s">
        <v>225</v>
      </c>
      <c r="H12" s="132" t="s">
        <v>226</v>
      </c>
      <c r="I12" s="134">
        <v>2000</v>
      </c>
      <c r="J12" s="134"/>
      <c r="K12" s="134"/>
      <c r="L12" s="134"/>
      <c r="M12" s="134"/>
      <c r="N12" s="132"/>
      <c r="O12" s="132"/>
      <c r="P12" s="132"/>
      <c r="Q12" s="134"/>
      <c r="R12" s="134">
        <v>2000</v>
      </c>
      <c r="S12" s="134"/>
      <c r="T12" s="134"/>
      <c r="U12" s="134"/>
      <c r="V12" s="134"/>
      <c r="W12" s="134">
        <v>2000</v>
      </c>
    </row>
    <row r="13" spans="1:23">
      <c r="A13" s="132" t="s">
        <v>223</v>
      </c>
      <c r="B13" s="132" t="s">
        <v>224</v>
      </c>
      <c r="C13" s="132" t="s">
        <v>222</v>
      </c>
      <c r="D13" s="132" t="s">
        <v>46</v>
      </c>
      <c r="E13" s="132" t="s">
        <v>88</v>
      </c>
      <c r="F13" s="132" t="s">
        <v>89</v>
      </c>
      <c r="G13" s="132" t="s">
        <v>227</v>
      </c>
      <c r="H13" s="132" t="s">
        <v>228</v>
      </c>
      <c r="I13" s="134">
        <v>92000</v>
      </c>
      <c r="J13" s="134"/>
      <c r="K13" s="134"/>
      <c r="L13" s="134"/>
      <c r="M13" s="134"/>
      <c r="N13" s="132"/>
      <c r="O13" s="132"/>
      <c r="P13" s="132"/>
      <c r="Q13" s="134"/>
      <c r="R13" s="134">
        <v>92000</v>
      </c>
      <c r="S13" s="134"/>
      <c r="T13" s="134"/>
      <c r="U13" s="134"/>
      <c r="V13" s="134"/>
      <c r="W13" s="134">
        <v>92000</v>
      </c>
    </row>
    <row r="14" spans="1:23">
      <c r="A14" s="132" t="s">
        <v>223</v>
      </c>
      <c r="B14" s="132" t="s">
        <v>224</v>
      </c>
      <c r="C14" s="132" t="s">
        <v>222</v>
      </c>
      <c r="D14" s="132" t="s">
        <v>46</v>
      </c>
      <c r="E14" s="132" t="s">
        <v>88</v>
      </c>
      <c r="F14" s="132" t="s">
        <v>89</v>
      </c>
      <c r="G14" s="132" t="s">
        <v>229</v>
      </c>
      <c r="H14" s="132" t="s">
        <v>230</v>
      </c>
      <c r="I14" s="134">
        <v>8000</v>
      </c>
      <c r="J14" s="134"/>
      <c r="K14" s="134"/>
      <c r="L14" s="134"/>
      <c r="M14" s="134"/>
      <c r="N14" s="132"/>
      <c r="O14" s="132"/>
      <c r="P14" s="132"/>
      <c r="Q14" s="134"/>
      <c r="R14" s="134">
        <v>8000</v>
      </c>
      <c r="S14" s="134"/>
      <c r="T14" s="134"/>
      <c r="U14" s="134"/>
      <c r="V14" s="134"/>
      <c r="W14" s="134">
        <v>8000</v>
      </c>
    </row>
    <row r="15" spans="1:23">
      <c r="A15" s="132"/>
      <c r="B15" s="132"/>
      <c r="C15" s="132" t="s">
        <v>231</v>
      </c>
      <c r="D15" s="132"/>
      <c r="E15" s="132"/>
      <c r="F15" s="132"/>
      <c r="G15" s="132"/>
      <c r="H15" s="132"/>
      <c r="I15" s="134">
        <v>230000</v>
      </c>
      <c r="J15" s="134">
        <v>230000</v>
      </c>
      <c r="K15" s="134">
        <v>230000</v>
      </c>
      <c r="L15" s="134"/>
      <c r="M15" s="134"/>
      <c r="N15" s="132"/>
      <c r="O15" s="132"/>
      <c r="P15" s="132"/>
      <c r="Q15" s="134"/>
      <c r="R15" s="134"/>
      <c r="S15" s="134"/>
      <c r="T15" s="134"/>
      <c r="U15" s="134"/>
      <c r="V15" s="134"/>
      <c r="W15" s="134"/>
    </row>
    <row r="16" spans="1:23">
      <c r="A16" s="132" t="s">
        <v>223</v>
      </c>
      <c r="B16" s="132" t="s">
        <v>232</v>
      </c>
      <c r="C16" s="132" t="s">
        <v>231</v>
      </c>
      <c r="D16" s="132" t="s">
        <v>46</v>
      </c>
      <c r="E16" s="132" t="s">
        <v>86</v>
      </c>
      <c r="F16" s="132" t="s">
        <v>87</v>
      </c>
      <c r="G16" s="132" t="s">
        <v>208</v>
      </c>
      <c r="H16" s="132" t="s">
        <v>209</v>
      </c>
      <c r="I16" s="134">
        <v>2000</v>
      </c>
      <c r="J16" s="134">
        <v>2000</v>
      </c>
      <c r="K16" s="134">
        <v>2000</v>
      </c>
      <c r="L16" s="134"/>
      <c r="M16" s="134"/>
      <c r="N16" s="132"/>
      <c r="O16" s="132"/>
      <c r="P16" s="132"/>
      <c r="Q16" s="134"/>
      <c r="R16" s="134"/>
      <c r="S16" s="134"/>
      <c r="T16" s="134"/>
      <c r="U16" s="134"/>
      <c r="V16" s="134"/>
      <c r="W16" s="134"/>
    </row>
    <row r="17" spans="1:23">
      <c r="A17" s="132" t="s">
        <v>223</v>
      </c>
      <c r="B17" s="132" t="s">
        <v>232</v>
      </c>
      <c r="C17" s="132" t="s">
        <v>231</v>
      </c>
      <c r="D17" s="132" t="s">
        <v>46</v>
      </c>
      <c r="E17" s="132" t="s">
        <v>86</v>
      </c>
      <c r="F17" s="132" t="s">
        <v>87</v>
      </c>
      <c r="G17" s="132" t="s">
        <v>208</v>
      </c>
      <c r="H17" s="132" t="s">
        <v>209</v>
      </c>
      <c r="I17" s="134">
        <v>15000</v>
      </c>
      <c r="J17" s="134">
        <v>15000</v>
      </c>
      <c r="K17" s="134">
        <v>15000</v>
      </c>
      <c r="L17" s="134"/>
      <c r="M17" s="134"/>
      <c r="N17" s="132"/>
      <c r="O17" s="132"/>
      <c r="P17" s="132"/>
      <c r="Q17" s="134"/>
      <c r="R17" s="134"/>
      <c r="S17" s="134"/>
      <c r="T17" s="134"/>
      <c r="U17" s="134"/>
      <c r="V17" s="134"/>
      <c r="W17" s="134"/>
    </row>
    <row r="18" spans="1:23">
      <c r="A18" s="132" t="s">
        <v>223</v>
      </c>
      <c r="B18" s="132" t="s">
        <v>232</v>
      </c>
      <c r="C18" s="132" t="s">
        <v>231</v>
      </c>
      <c r="D18" s="132" t="s">
        <v>46</v>
      </c>
      <c r="E18" s="132" t="s">
        <v>86</v>
      </c>
      <c r="F18" s="132" t="s">
        <v>87</v>
      </c>
      <c r="G18" s="132" t="s">
        <v>208</v>
      </c>
      <c r="H18" s="132" t="s">
        <v>209</v>
      </c>
      <c r="I18" s="134">
        <v>20000</v>
      </c>
      <c r="J18" s="134">
        <v>20000</v>
      </c>
      <c r="K18" s="134">
        <v>20000</v>
      </c>
      <c r="L18" s="134"/>
      <c r="M18" s="134"/>
      <c r="N18" s="132"/>
      <c r="O18" s="132"/>
      <c r="P18" s="132"/>
      <c r="Q18" s="134"/>
      <c r="R18" s="134"/>
      <c r="S18" s="134"/>
      <c r="T18" s="134"/>
      <c r="U18" s="134"/>
      <c r="V18" s="134"/>
      <c r="W18" s="134"/>
    </row>
    <row r="19" spans="1:23">
      <c r="A19" s="132" t="s">
        <v>223</v>
      </c>
      <c r="B19" s="132" t="s">
        <v>232</v>
      </c>
      <c r="C19" s="132" t="s">
        <v>231</v>
      </c>
      <c r="D19" s="132" t="s">
        <v>46</v>
      </c>
      <c r="E19" s="132" t="s">
        <v>86</v>
      </c>
      <c r="F19" s="132" t="s">
        <v>87</v>
      </c>
      <c r="G19" s="132" t="s">
        <v>208</v>
      </c>
      <c r="H19" s="132" t="s">
        <v>209</v>
      </c>
      <c r="I19" s="134">
        <v>2000</v>
      </c>
      <c r="J19" s="134">
        <v>2000</v>
      </c>
      <c r="K19" s="134">
        <v>2000</v>
      </c>
      <c r="L19" s="134"/>
      <c r="M19" s="134"/>
      <c r="N19" s="132"/>
      <c r="O19" s="132"/>
      <c r="P19" s="132"/>
      <c r="Q19" s="134"/>
      <c r="R19" s="134"/>
      <c r="S19" s="134"/>
      <c r="T19" s="134"/>
      <c r="U19" s="134"/>
      <c r="V19" s="134"/>
      <c r="W19" s="134"/>
    </row>
    <row r="20" spans="1:23">
      <c r="A20" s="132" t="s">
        <v>223</v>
      </c>
      <c r="B20" s="132" t="s">
        <v>232</v>
      </c>
      <c r="C20" s="132" t="s">
        <v>231</v>
      </c>
      <c r="D20" s="132" t="s">
        <v>46</v>
      </c>
      <c r="E20" s="132" t="s">
        <v>86</v>
      </c>
      <c r="F20" s="132" t="s">
        <v>87</v>
      </c>
      <c r="G20" s="132" t="s">
        <v>208</v>
      </c>
      <c r="H20" s="132" t="s">
        <v>209</v>
      </c>
      <c r="I20" s="134">
        <v>6000</v>
      </c>
      <c r="J20" s="134">
        <v>6000</v>
      </c>
      <c r="K20" s="134">
        <v>6000</v>
      </c>
      <c r="L20" s="134"/>
      <c r="M20" s="134"/>
      <c r="N20" s="132"/>
      <c r="O20" s="132"/>
      <c r="P20" s="132"/>
      <c r="Q20" s="134"/>
      <c r="R20" s="134"/>
      <c r="S20" s="134"/>
      <c r="T20" s="134"/>
      <c r="U20" s="134"/>
      <c r="V20" s="134"/>
      <c r="W20" s="134"/>
    </row>
    <row r="21" spans="1:23">
      <c r="A21" s="132" t="s">
        <v>223</v>
      </c>
      <c r="B21" s="132" t="s">
        <v>232</v>
      </c>
      <c r="C21" s="132" t="s">
        <v>231</v>
      </c>
      <c r="D21" s="132" t="s">
        <v>46</v>
      </c>
      <c r="E21" s="132" t="s">
        <v>86</v>
      </c>
      <c r="F21" s="132" t="s">
        <v>87</v>
      </c>
      <c r="G21" s="132" t="s">
        <v>200</v>
      </c>
      <c r="H21" s="132" t="s">
        <v>201</v>
      </c>
      <c r="I21" s="134">
        <v>3032.16</v>
      </c>
      <c r="J21" s="134">
        <v>3032.16</v>
      </c>
      <c r="K21" s="134">
        <v>3032.16</v>
      </c>
      <c r="L21" s="134"/>
      <c r="M21" s="134"/>
      <c r="N21" s="132"/>
      <c r="O21" s="132"/>
      <c r="P21" s="132"/>
      <c r="Q21" s="134"/>
      <c r="R21" s="134"/>
      <c r="S21" s="134"/>
      <c r="T21" s="134"/>
      <c r="U21" s="134"/>
      <c r="V21" s="134"/>
      <c r="W21" s="134"/>
    </row>
    <row r="22" spans="1:23">
      <c r="A22" s="132" t="s">
        <v>223</v>
      </c>
      <c r="B22" s="132" t="s">
        <v>232</v>
      </c>
      <c r="C22" s="132" t="s">
        <v>231</v>
      </c>
      <c r="D22" s="132" t="s">
        <v>46</v>
      </c>
      <c r="E22" s="132" t="s">
        <v>86</v>
      </c>
      <c r="F22" s="132" t="s">
        <v>87</v>
      </c>
      <c r="G22" s="132" t="s">
        <v>202</v>
      </c>
      <c r="H22" s="132" t="s">
        <v>203</v>
      </c>
      <c r="I22" s="134">
        <v>5400</v>
      </c>
      <c r="J22" s="134">
        <v>5400</v>
      </c>
      <c r="K22" s="134">
        <v>5400</v>
      </c>
      <c r="L22" s="134"/>
      <c r="M22" s="134"/>
      <c r="N22" s="132"/>
      <c r="O22" s="132"/>
      <c r="P22" s="132"/>
      <c r="Q22" s="134"/>
      <c r="R22" s="134"/>
      <c r="S22" s="134"/>
      <c r="T22" s="134"/>
      <c r="U22" s="134"/>
      <c r="V22" s="134"/>
      <c r="W22" s="134"/>
    </row>
    <row r="23" spans="1:23">
      <c r="A23" s="132" t="s">
        <v>223</v>
      </c>
      <c r="B23" s="132" t="s">
        <v>232</v>
      </c>
      <c r="C23" s="132" t="s">
        <v>231</v>
      </c>
      <c r="D23" s="132" t="s">
        <v>46</v>
      </c>
      <c r="E23" s="132" t="s">
        <v>86</v>
      </c>
      <c r="F23" s="132" t="s">
        <v>87</v>
      </c>
      <c r="G23" s="132" t="s">
        <v>225</v>
      </c>
      <c r="H23" s="132" t="s">
        <v>226</v>
      </c>
      <c r="I23" s="134">
        <v>41984</v>
      </c>
      <c r="J23" s="134">
        <v>41984</v>
      </c>
      <c r="K23" s="134">
        <v>41984</v>
      </c>
      <c r="L23" s="134"/>
      <c r="M23" s="134"/>
      <c r="N23" s="132"/>
      <c r="O23" s="132"/>
      <c r="P23" s="132"/>
      <c r="Q23" s="134"/>
      <c r="R23" s="134"/>
      <c r="S23" s="134"/>
      <c r="T23" s="134"/>
      <c r="U23" s="134"/>
      <c r="V23" s="134"/>
      <c r="W23" s="134"/>
    </row>
    <row r="24" spans="1:23">
      <c r="A24" s="132" t="s">
        <v>223</v>
      </c>
      <c r="B24" s="132" t="s">
        <v>232</v>
      </c>
      <c r="C24" s="132" t="s">
        <v>231</v>
      </c>
      <c r="D24" s="132" t="s">
        <v>46</v>
      </c>
      <c r="E24" s="132" t="s">
        <v>86</v>
      </c>
      <c r="F24" s="132" t="s">
        <v>87</v>
      </c>
      <c r="G24" s="132" t="s">
        <v>204</v>
      </c>
      <c r="H24" s="132" t="s">
        <v>205</v>
      </c>
      <c r="I24" s="134">
        <v>40000</v>
      </c>
      <c r="J24" s="134">
        <v>40000</v>
      </c>
      <c r="K24" s="134">
        <v>40000</v>
      </c>
      <c r="L24" s="134"/>
      <c r="M24" s="134"/>
      <c r="N24" s="132"/>
      <c r="O24" s="132"/>
      <c r="P24" s="132"/>
      <c r="Q24" s="134"/>
      <c r="R24" s="134"/>
      <c r="S24" s="134"/>
      <c r="T24" s="134"/>
      <c r="U24" s="134"/>
      <c r="V24" s="134"/>
      <c r="W24" s="134"/>
    </row>
    <row r="25" spans="1:23">
      <c r="A25" s="132" t="s">
        <v>223</v>
      </c>
      <c r="B25" s="132" t="s">
        <v>232</v>
      </c>
      <c r="C25" s="132" t="s">
        <v>231</v>
      </c>
      <c r="D25" s="132" t="s">
        <v>46</v>
      </c>
      <c r="E25" s="132" t="s">
        <v>86</v>
      </c>
      <c r="F25" s="132" t="s">
        <v>87</v>
      </c>
      <c r="G25" s="132" t="s">
        <v>233</v>
      </c>
      <c r="H25" s="132" t="s">
        <v>234</v>
      </c>
      <c r="I25" s="134">
        <v>4000</v>
      </c>
      <c r="J25" s="134">
        <v>4000</v>
      </c>
      <c r="K25" s="134">
        <v>4000</v>
      </c>
      <c r="L25" s="134"/>
      <c r="M25" s="134"/>
      <c r="N25" s="132"/>
      <c r="O25" s="132"/>
      <c r="P25" s="132"/>
      <c r="Q25" s="134"/>
      <c r="R25" s="134"/>
      <c r="S25" s="134"/>
      <c r="T25" s="134"/>
      <c r="U25" s="134"/>
      <c r="V25" s="134"/>
      <c r="W25" s="134"/>
    </row>
    <row r="26" spans="1:23">
      <c r="A26" s="132" t="s">
        <v>223</v>
      </c>
      <c r="B26" s="132" t="s">
        <v>232</v>
      </c>
      <c r="C26" s="132" t="s">
        <v>231</v>
      </c>
      <c r="D26" s="132" t="s">
        <v>46</v>
      </c>
      <c r="E26" s="132" t="s">
        <v>86</v>
      </c>
      <c r="F26" s="132" t="s">
        <v>87</v>
      </c>
      <c r="G26" s="132" t="s">
        <v>235</v>
      </c>
      <c r="H26" s="132" t="s">
        <v>236</v>
      </c>
      <c r="I26" s="134">
        <v>4840</v>
      </c>
      <c r="J26" s="134">
        <v>4840</v>
      </c>
      <c r="K26" s="134">
        <v>4840</v>
      </c>
      <c r="L26" s="134"/>
      <c r="M26" s="134"/>
      <c r="N26" s="132"/>
      <c r="O26" s="132"/>
      <c r="P26" s="132"/>
      <c r="Q26" s="134"/>
      <c r="R26" s="134"/>
      <c r="S26" s="134"/>
      <c r="T26" s="134"/>
      <c r="U26" s="134"/>
      <c r="V26" s="134"/>
      <c r="W26" s="134"/>
    </row>
    <row r="27" spans="1:23">
      <c r="A27" s="132" t="s">
        <v>223</v>
      </c>
      <c r="B27" s="132" t="s">
        <v>232</v>
      </c>
      <c r="C27" s="132" t="s">
        <v>231</v>
      </c>
      <c r="D27" s="132" t="s">
        <v>46</v>
      </c>
      <c r="E27" s="132" t="s">
        <v>86</v>
      </c>
      <c r="F27" s="132" t="s">
        <v>87</v>
      </c>
      <c r="G27" s="132" t="s">
        <v>235</v>
      </c>
      <c r="H27" s="132" t="s">
        <v>236</v>
      </c>
      <c r="I27" s="134">
        <v>4000</v>
      </c>
      <c r="J27" s="134">
        <v>4000</v>
      </c>
      <c r="K27" s="134">
        <v>4000</v>
      </c>
      <c r="L27" s="134"/>
      <c r="M27" s="134"/>
      <c r="N27" s="132"/>
      <c r="O27" s="132"/>
      <c r="P27" s="132"/>
      <c r="Q27" s="134"/>
      <c r="R27" s="134"/>
      <c r="S27" s="134"/>
      <c r="T27" s="134"/>
      <c r="U27" s="134"/>
      <c r="V27" s="134"/>
      <c r="W27" s="134"/>
    </row>
    <row r="28" spans="1:23">
      <c r="A28" s="132" t="s">
        <v>223</v>
      </c>
      <c r="B28" s="132" t="s">
        <v>232</v>
      </c>
      <c r="C28" s="132" t="s">
        <v>231</v>
      </c>
      <c r="D28" s="132" t="s">
        <v>46</v>
      </c>
      <c r="E28" s="132" t="s">
        <v>86</v>
      </c>
      <c r="F28" s="132" t="s">
        <v>87</v>
      </c>
      <c r="G28" s="132" t="s">
        <v>235</v>
      </c>
      <c r="H28" s="132" t="s">
        <v>236</v>
      </c>
      <c r="I28" s="134">
        <v>6000</v>
      </c>
      <c r="J28" s="134">
        <v>6000</v>
      </c>
      <c r="K28" s="134">
        <v>6000</v>
      </c>
      <c r="L28" s="134"/>
      <c r="M28" s="134"/>
      <c r="N28" s="132"/>
      <c r="O28" s="132"/>
      <c r="P28" s="132"/>
      <c r="Q28" s="134"/>
      <c r="R28" s="134"/>
      <c r="S28" s="134"/>
      <c r="T28" s="134"/>
      <c r="U28" s="134"/>
      <c r="V28" s="134"/>
      <c r="W28" s="134"/>
    </row>
    <row r="29" spans="1:23">
      <c r="A29" s="132" t="s">
        <v>223</v>
      </c>
      <c r="B29" s="132" t="s">
        <v>232</v>
      </c>
      <c r="C29" s="132" t="s">
        <v>231</v>
      </c>
      <c r="D29" s="132" t="s">
        <v>46</v>
      </c>
      <c r="E29" s="132" t="s">
        <v>86</v>
      </c>
      <c r="F29" s="132" t="s">
        <v>87</v>
      </c>
      <c r="G29" s="132" t="s">
        <v>235</v>
      </c>
      <c r="H29" s="132" t="s">
        <v>236</v>
      </c>
      <c r="I29" s="134">
        <v>35160</v>
      </c>
      <c r="J29" s="134">
        <v>35160</v>
      </c>
      <c r="K29" s="134">
        <v>35160</v>
      </c>
      <c r="L29" s="134"/>
      <c r="M29" s="134"/>
      <c r="N29" s="132"/>
      <c r="O29" s="132"/>
      <c r="P29" s="132"/>
      <c r="Q29" s="134"/>
      <c r="R29" s="134"/>
      <c r="S29" s="134"/>
      <c r="T29" s="134"/>
      <c r="U29" s="134"/>
      <c r="V29" s="134"/>
      <c r="W29" s="134"/>
    </row>
    <row r="30" spans="1:23">
      <c r="A30" s="132" t="s">
        <v>223</v>
      </c>
      <c r="B30" s="132" t="s">
        <v>232</v>
      </c>
      <c r="C30" s="132" t="s">
        <v>231</v>
      </c>
      <c r="D30" s="132" t="s">
        <v>46</v>
      </c>
      <c r="E30" s="132" t="s">
        <v>86</v>
      </c>
      <c r="F30" s="132" t="s">
        <v>87</v>
      </c>
      <c r="G30" s="132" t="s">
        <v>237</v>
      </c>
      <c r="H30" s="132" t="s">
        <v>131</v>
      </c>
      <c r="I30" s="134">
        <v>2000</v>
      </c>
      <c r="J30" s="134">
        <v>2000</v>
      </c>
      <c r="K30" s="134">
        <v>2000</v>
      </c>
      <c r="L30" s="134"/>
      <c r="M30" s="134"/>
      <c r="N30" s="132"/>
      <c r="O30" s="132"/>
      <c r="P30" s="132"/>
      <c r="Q30" s="134"/>
      <c r="R30" s="134"/>
      <c r="S30" s="134"/>
      <c r="T30" s="134"/>
      <c r="U30" s="134"/>
      <c r="V30" s="134"/>
      <c r="W30" s="134"/>
    </row>
    <row r="31" spans="1:23">
      <c r="A31" s="132" t="s">
        <v>223</v>
      </c>
      <c r="B31" s="132" t="s">
        <v>232</v>
      </c>
      <c r="C31" s="132" t="s">
        <v>231</v>
      </c>
      <c r="D31" s="132" t="s">
        <v>46</v>
      </c>
      <c r="E31" s="132" t="s">
        <v>86</v>
      </c>
      <c r="F31" s="132" t="s">
        <v>87</v>
      </c>
      <c r="G31" s="132" t="s">
        <v>238</v>
      </c>
      <c r="H31" s="132" t="s">
        <v>239</v>
      </c>
      <c r="I31" s="134">
        <v>15000</v>
      </c>
      <c r="J31" s="134">
        <v>15000</v>
      </c>
      <c r="K31" s="134">
        <v>15000</v>
      </c>
      <c r="L31" s="134"/>
      <c r="M31" s="134"/>
      <c r="N31" s="132"/>
      <c r="O31" s="132"/>
      <c r="P31" s="132"/>
      <c r="Q31" s="134"/>
      <c r="R31" s="134"/>
      <c r="S31" s="134"/>
      <c r="T31" s="134"/>
      <c r="U31" s="134"/>
      <c r="V31" s="134"/>
      <c r="W31" s="134"/>
    </row>
    <row r="32" spans="1:23">
      <c r="A32" s="132" t="s">
        <v>223</v>
      </c>
      <c r="B32" s="132" t="s">
        <v>232</v>
      </c>
      <c r="C32" s="132" t="s">
        <v>231</v>
      </c>
      <c r="D32" s="132" t="s">
        <v>46</v>
      </c>
      <c r="E32" s="132" t="s">
        <v>86</v>
      </c>
      <c r="F32" s="132" t="s">
        <v>87</v>
      </c>
      <c r="G32" s="132" t="s">
        <v>238</v>
      </c>
      <c r="H32" s="132" t="s">
        <v>239</v>
      </c>
      <c r="I32" s="134">
        <v>5000</v>
      </c>
      <c r="J32" s="134">
        <v>5000</v>
      </c>
      <c r="K32" s="134">
        <v>5000</v>
      </c>
      <c r="L32" s="134"/>
      <c r="M32" s="134"/>
      <c r="N32" s="132"/>
      <c r="O32" s="132"/>
      <c r="P32" s="132"/>
      <c r="Q32" s="134"/>
      <c r="R32" s="134"/>
      <c r="S32" s="134"/>
      <c r="T32" s="134"/>
      <c r="U32" s="134"/>
      <c r="V32" s="134"/>
      <c r="W32" s="134"/>
    </row>
    <row r="33" spans="1:23">
      <c r="A33" s="132" t="s">
        <v>223</v>
      </c>
      <c r="B33" s="132" t="s">
        <v>232</v>
      </c>
      <c r="C33" s="132" t="s">
        <v>231</v>
      </c>
      <c r="D33" s="132" t="s">
        <v>46</v>
      </c>
      <c r="E33" s="132" t="s">
        <v>86</v>
      </c>
      <c r="F33" s="132" t="s">
        <v>87</v>
      </c>
      <c r="G33" s="132" t="s">
        <v>238</v>
      </c>
      <c r="H33" s="132" t="s">
        <v>239</v>
      </c>
      <c r="I33" s="134">
        <v>6000</v>
      </c>
      <c r="J33" s="134">
        <v>6000</v>
      </c>
      <c r="K33" s="134">
        <v>6000</v>
      </c>
      <c r="L33" s="134"/>
      <c r="M33" s="134"/>
      <c r="N33" s="132"/>
      <c r="O33" s="132"/>
      <c r="P33" s="132"/>
      <c r="Q33" s="134"/>
      <c r="R33" s="134"/>
      <c r="S33" s="134"/>
      <c r="T33" s="134"/>
      <c r="U33" s="134"/>
      <c r="V33" s="134"/>
      <c r="W33" s="134"/>
    </row>
    <row r="34" spans="1:23">
      <c r="A34" s="132" t="s">
        <v>223</v>
      </c>
      <c r="B34" s="132" t="s">
        <v>232</v>
      </c>
      <c r="C34" s="132" t="s">
        <v>231</v>
      </c>
      <c r="D34" s="132" t="s">
        <v>46</v>
      </c>
      <c r="E34" s="132" t="s">
        <v>86</v>
      </c>
      <c r="F34" s="132" t="s">
        <v>87</v>
      </c>
      <c r="G34" s="132" t="s">
        <v>240</v>
      </c>
      <c r="H34" s="132" t="s">
        <v>241</v>
      </c>
      <c r="I34" s="134">
        <v>8883.84</v>
      </c>
      <c r="J34" s="134">
        <v>8883.84</v>
      </c>
      <c r="K34" s="134">
        <v>8883.84</v>
      </c>
      <c r="L34" s="134"/>
      <c r="M34" s="134"/>
      <c r="N34" s="132"/>
      <c r="O34" s="132"/>
      <c r="P34" s="132"/>
      <c r="Q34" s="134"/>
      <c r="R34" s="134"/>
      <c r="S34" s="134"/>
      <c r="T34" s="134"/>
      <c r="U34" s="134"/>
      <c r="V34" s="134"/>
      <c r="W34" s="134"/>
    </row>
    <row r="35" spans="1:23">
      <c r="A35" s="132" t="s">
        <v>223</v>
      </c>
      <c r="B35" s="132" t="s">
        <v>232</v>
      </c>
      <c r="C35" s="132" t="s">
        <v>231</v>
      </c>
      <c r="D35" s="132" t="s">
        <v>46</v>
      </c>
      <c r="E35" s="132" t="s">
        <v>86</v>
      </c>
      <c r="F35" s="132" t="s">
        <v>87</v>
      </c>
      <c r="G35" s="132" t="s">
        <v>242</v>
      </c>
      <c r="H35" s="132" t="s">
        <v>243</v>
      </c>
      <c r="I35" s="134">
        <v>3700</v>
      </c>
      <c r="J35" s="134">
        <v>3700</v>
      </c>
      <c r="K35" s="134">
        <v>3700</v>
      </c>
      <c r="L35" s="134"/>
      <c r="M35" s="134"/>
      <c r="N35" s="132"/>
      <c r="O35" s="132"/>
      <c r="P35" s="132"/>
      <c r="Q35" s="134"/>
      <c r="R35" s="134"/>
      <c r="S35" s="134"/>
      <c r="T35" s="134"/>
      <c r="U35" s="134"/>
      <c r="V35" s="134"/>
      <c r="W35" s="134"/>
    </row>
    <row r="36" spans="1:23">
      <c r="A36" s="132"/>
      <c r="B36" s="132"/>
      <c r="C36" s="132" t="s">
        <v>244</v>
      </c>
      <c r="D36" s="132"/>
      <c r="E36" s="132"/>
      <c r="F36" s="132"/>
      <c r="G36" s="132"/>
      <c r="H36" s="132"/>
      <c r="I36" s="134">
        <v>120000</v>
      </c>
      <c r="J36" s="134">
        <v>120000</v>
      </c>
      <c r="K36" s="134">
        <v>120000</v>
      </c>
      <c r="L36" s="134"/>
      <c r="M36" s="134"/>
      <c r="N36" s="132"/>
      <c r="O36" s="132"/>
      <c r="P36" s="132"/>
      <c r="Q36" s="134"/>
      <c r="R36" s="134"/>
      <c r="S36" s="134"/>
      <c r="T36" s="134"/>
      <c r="U36" s="134"/>
      <c r="V36" s="134"/>
      <c r="W36" s="134"/>
    </row>
    <row r="37" spans="1:23">
      <c r="A37" s="132" t="s">
        <v>223</v>
      </c>
      <c r="B37" s="132" t="s">
        <v>245</v>
      </c>
      <c r="C37" s="132" t="s">
        <v>244</v>
      </c>
      <c r="D37" s="132" t="s">
        <v>46</v>
      </c>
      <c r="E37" s="132" t="s">
        <v>86</v>
      </c>
      <c r="F37" s="132" t="s">
        <v>87</v>
      </c>
      <c r="G37" s="132" t="s">
        <v>208</v>
      </c>
      <c r="H37" s="132" t="s">
        <v>209</v>
      </c>
      <c r="I37" s="134">
        <v>1100</v>
      </c>
      <c r="J37" s="134">
        <v>1100</v>
      </c>
      <c r="K37" s="134">
        <v>1100</v>
      </c>
      <c r="L37" s="134"/>
      <c r="M37" s="134"/>
      <c r="N37" s="132"/>
      <c r="O37" s="132"/>
      <c r="P37" s="132"/>
      <c r="Q37" s="134"/>
      <c r="R37" s="134"/>
      <c r="S37" s="134"/>
      <c r="T37" s="134"/>
      <c r="U37" s="134"/>
      <c r="V37" s="134"/>
      <c r="W37" s="134"/>
    </row>
    <row r="38" spans="1:23">
      <c r="A38" s="132" t="s">
        <v>223</v>
      </c>
      <c r="B38" s="132" t="s">
        <v>245</v>
      </c>
      <c r="C38" s="132" t="s">
        <v>244</v>
      </c>
      <c r="D38" s="132" t="s">
        <v>46</v>
      </c>
      <c r="E38" s="132" t="s">
        <v>86</v>
      </c>
      <c r="F38" s="132" t="s">
        <v>87</v>
      </c>
      <c r="G38" s="132" t="s">
        <v>227</v>
      </c>
      <c r="H38" s="132" t="s">
        <v>228</v>
      </c>
      <c r="I38" s="134">
        <v>20000</v>
      </c>
      <c r="J38" s="134">
        <v>20000</v>
      </c>
      <c r="K38" s="134">
        <v>20000</v>
      </c>
      <c r="L38" s="134"/>
      <c r="M38" s="134"/>
      <c r="N38" s="132"/>
      <c r="O38" s="132"/>
      <c r="P38" s="132"/>
      <c r="Q38" s="134"/>
      <c r="R38" s="134"/>
      <c r="S38" s="134"/>
      <c r="T38" s="134"/>
      <c r="U38" s="134"/>
      <c r="V38" s="134"/>
      <c r="W38" s="134"/>
    </row>
    <row r="39" spans="1:23">
      <c r="A39" s="132" t="s">
        <v>223</v>
      </c>
      <c r="B39" s="132" t="s">
        <v>245</v>
      </c>
      <c r="C39" s="132" t="s">
        <v>244</v>
      </c>
      <c r="D39" s="132" t="s">
        <v>46</v>
      </c>
      <c r="E39" s="132" t="s">
        <v>86</v>
      </c>
      <c r="F39" s="132" t="s">
        <v>87</v>
      </c>
      <c r="G39" s="132" t="s">
        <v>227</v>
      </c>
      <c r="H39" s="132" t="s">
        <v>228</v>
      </c>
      <c r="I39" s="134">
        <v>900</v>
      </c>
      <c r="J39" s="134">
        <v>900</v>
      </c>
      <c r="K39" s="134">
        <v>900</v>
      </c>
      <c r="L39" s="134"/>
      <c r="M39" s="134"/>
      <c r="N39" s="132"/>
      <c r="O39" s="132"/>
      <c r="P39" s="132"/>
      <c r="Q39" s="134"/>
      <c r="R39" s="134"/>
      <c r="S39" s="134"/>
      <c r="T39" s="134"/>
      <c r="U39" s="134"/>
      <c r="V39" s="134"/>
      <c r="W39" s="134"/>
    </row>
    <row r="40" spans="1:23">
      <c r="A40" s="132" t="s">
        <v>223</v>
      </c>
      <c r="B40" s="132" t="s">
        <v>245</v>
      </c>
      <c r="C40" s="132" t="s">
        <v>244</v>
      </c>
      <c r="D40" s="132" t="s">
        <v>46</v>
      </c>
      <c r="E40" s="132" t="s">
        <v>86</v>
      </c>
      <c r="F40" s="132" t="s">
        <v>87</v>
      </c>
      <c r="G40" s="132" t="s">
        <v>229</v>
      </c>
      <c r="H40" s="132" t="s">
        <v>230</v>
      </c>
      <c r="I40" s="134">
        <v>5000</v>
      </c>
      <c r="J40" s="134">
        <v>5000</v>
      </c>
      <c r="K40" s="134">
        <v>5000</v>
      </c>
      <c r="L40" s="134"/>
      <c r="M40" s="134"/>
      <c r="N40" s="132"/>
      <c r="O40" s="132"/>
      <c r="P40" s="132"/>
      <c r="Q40" s="134"/>
      <c r="R40" s="134"/>
      <c r="S40" s="134"/>
      <c r="T40" s="134"/>
      <c r="U40" s="134"/>
      <c r="V40" s="134"/>
      <c r="W40" s="134"/>
    </row>
    <row r="41" spans="1:23">
      <c r="A41" s="132" t="s">
        <v>223</v>
      </c>
      <c r="B41" s="132" t="s">
        <v>245</v>
      </c>
      <c r="C41" s="132" t="s">
        <v>244</v>
      </c>
      <c r="D41" s="132" t="s">
        <v>46</v>
      </c>
      <c r="E41" s="132" t="s">
        <v>86</v>
      </c>
      <c r="F41" s="132" t="s">
        <v>87</v>
      </c>
      <c r="G41" s="132" t="s">
        <v>213</v>
      </c>
      <c r="H41" s="132" t="s">
        <v>214</v>
      </c>
      <c r="I41" s="134">
        <v>3000</v>
      </c>
      <c r="J41" s="134">
        <v>3000</v>
      </c>
      <c r="K41" s="134">
        <v>3000</v>
      </c>
      <c r="L41" s="134"/>
      <c r="M41" s="134"/>
      <c r="N41" s="132"/>
      <c r="O41" s="132"/>
      <c r="P41" s="132"/>
      <c r="Q41" s="134"/>
      <c r="R41" s="134"/>
      <c r="S41" s="134"/>
      <c r="T41" s="134"/>
      <c r="U41" s="134"/>
      <c r="V41" s="134"/>
      <c r="W41" s="134"/>
    </row>
    <row r="42" spans="1:23">
      <c r="A42" s="132" t="s">
        <v>223</v>
      </c>
      <c r="B42" s="132" t="s">
        <v>245</v>
      </c>
      <c r="C42" s="132" t="s">
        <v>244</v>
      </c>
      <c r="D42" s="132" t="s">
        <v>46</v>
      </c>
      <c r="E42" s="132" t="s">
        <v>86</v>
      </c>
      <c r="F42" s="132" t="s">
        <v>87</v>
      </c>
      <c r="G42" s="132" t="s">
        <v>246</v>
      </c>
      <c r="H42" s="132" t="s">
        <v>247</v>
      </c>
      <c r="I42" s="134">
        <v>30000</v>
      </c>
      <c r="J42" s="134">
        <v>30000</v>
      </c>
      <c r="K42" s="134">
        <v>30000</v>
      </c>
      <c r="L42" s="134"/>
      <c r="M42" s="134"/>
      <c r="N42" s="132"/>
      <c r="O42" s="132"/>
      <c r="P42" s="132"/>
      <c r="Q42" s="134"/>
      <c r="R42" s="134"/>
      <c r="S42" s="134"/>
      <c r="T42" s="134"/>
      <c r="U42" s="134"/>
      <c r="V42" s="134"/>
      <c r="W42" s="134"/>
    </row>
    <row r="43" spans="1:23">
      <c r="A43" s="132" t="s">
        <v>223</v>
      </c>
      <c r="B43" s="132" t="s">
        <v>245</v>
      </c>
      <c r="C43" s="132" t="s">
        <v>244</v>
      </c>
      <c r="D43" s="132" t="s">
        <v>46</v>
      </c>
      <c r="E43" s="132" t="s">
        <v>86</v>
      </c>
      <c r="F43" s="132" t="s">
        <v>87</v>
      </c>
      <c r="G43" s="132" t="s">
        <v>248</v>
      </c>
      <c r="H43" s="132" t="s">
        <v>249</v>
      </c>
      <c r="I43" s="134">
        <v>30000</v>
      </c>
      <c r="J43" s="134">
        <v>30000</v>
      </c>
      <c r="K43" s="134">
        <v>30000</v>
      </c>
      <c r="L43" s="134"/>
      <c r="M43" s="134"/>
      <c r="N43" s="132"/>
      <c r="O43" s="132"/>
      <c r="P43" s="132"/>
      <c r="Q43" s="134"/>
      <c r="R43" s="134"/>
      <c r="S43" s="134"/>
      <c r="T43" s="134"/>
      <c r="U43" s="134"/>
      <c r="V43" s="134"/>
      <c r="W43" s="134"/>
    </row>
    <row r="44" spans="1:23">
      <c r="A44" s="132" t="s">
        <v>223</v>
      </c>
      <c r="B44" s="132" t="s">
        <v>245</v>
      </c>
      <c r="C44" s="132" t="s">
        <v>244</v>
      </c>
      <c r="D44" s="132" t="s">
        <v>46</v>
      </c>
      <c r="E44" s="132" t="s">
        <v>86</v>
      </c>
      <c r="F44" s="132" t="s">
        <v>87</v>
      </c>
      <c r="G44" s="132" t="s">
        <v>248</v>
      </c>
      <c r="H44" s="132" t="s">
        <v>249</v>
      </c>
      <c r="I44" s="134">
        <v>30000</v>
      </c>
      <c r="J44" s="134">
        <v>30000</v>
      </c>
      <c r="K44" s="134">
        <v>30000</v>
      </c>
      <c r="L44" s="134"/>
      <c r="M44" s="134"/>
      <c r="N44" s="132"/>
      <c r="O44" s="132"/>
      <c r="P44" s="132"/>
      <c r="Q44" s="134"/>
      <c r="R44" s="134"/>
      <c r="S44" s="134"/>
      <c r="T44" s="134"/>
      <c r="U44" s="134"/>
      <c r="V44" s="134"/>
      <c r="W44" s="134"/>
    </row>
    <row r="45" spans="1:23">
      <c r="A45" s="132"/>
      <c r="B45" s="132"/>
      <c r="C45" s="132" t="s">
        <v>250</v>
      </c>
      <c r="D45" s="132"/>
      <c r="E45" s="132"/>
      <c r="F45" s="132"/>
      <c r="G45" s="132"/>
      <c r="H45" s="132"/>
      <c r="I45" s="134">
        <v>50000</v>
      </c>
      <c r="J45" s="134">
        <v>50000</v>
      </c>
      <c r="K45" s="134">
        <v>50000</v>
      </c>
      <c r="L45" s="134"/>
      <c r="M45" s="134"/>
      <c r="N45" s="132"/>
      <c r="O45" s="132"/>
      <c r="P45" s="132"/>
      <c r="Q45" s="134"/>
      <c r="R45" s="134"/>
      <c r="S45" s="134"/>
      <c r="T45" s="134"/>
      <c r="U45" s="134"/>
      <c r="V45" s="134"/>
      <c r="W45" s="134"/>
    </row>
    <row r="46" spans="1:23">
      <c r="A46" s="132" t="s">
        <v>223</v>
      </c>
      <c r="B46" s="132" t="s">
        <v>251</v>
      </c>
      <c r="C46" s="132" t="s">
        <v>250</v>
      </c>
      <c r="D46" s="132" t="s">
        <v>46</v>
      </c>
      <c r="E46" s="132" t="s">
        <v>86</v>
      </c>
      <c r="F46" s="132" t="s">
        <v>87</v>
      </c>
      <c r="G46" s="132" t="s">
        <v>208</v>
      </c>
      <c r="H46" s="132" t="s">
        <v>209</v>
      </c>
      <c r="I46" s="134">
        <v>15000</v>
      </c>
      <c r="J46" s="134">
        <v>15000</v>
      </c>
      <c r="K46" s="134">
        <v>15000</v>
      </c>
      <c r="L46" s="134"/>
      <c r="M46" s="134"/>
      <c r="N46" s="132"/>
      <c r="O46" s="132"/>
      <c r="P46" s="132"/>
      <c r="Q46" s="134"/>
      <c r="R46" s="134"/>
      <c r="S46" s="134"/>
      <c r="T46" s="134"/>
      <c r="U46" s="134"/>
      <c r="V46" s="134"/>
      <c r="W46" s="134"/>
    </row>
    <row r="47" spans="1:23">
      <c r="A47" s="132" t="s">
        <v>223</v>
      </c>
      <c r="B47" s="132" t="s">
        <v>251</v>
      </c>
      <c r="C47" s="132" t="s">
        <v>250</v>
      </c>
      <c r="D47" s="132" t="s">
        <v>46</v>
      </c>
      <c r="E47" s="132" t="s">
        <v>86</v>
      </c>
      <c r="F47" s="132" t="s">
        <v>87</v>
      </c>
      <c r="G47" s="132" t="s">
        <v>235</v>
      </c>
      <c r="H47" s="132" t="s">
        <v>236</v>
      </c>
      <c r="I47" s="134">
        <v>6000</v>
      </c>
      <c r="J47" s="134">
        <v>6000</v>
      </c>
      <c r="K47" s="134">
        <v>6000</v>
      </c>
      <c r="L47" s="134"/>
      <c r="M47" s="134"/>
      <c r="N47" s="132"/>
      <c r="O47" s="132"/>
      <c r="P47" s="132"/>
      <c r="Q47" s="134"/>
      <c r="R47" s="134"/>
      <c r="S47" s="134"/>
      <c r="T47" s="134"/>
      <c r="U47" s="134"/>
      <c r="V47" s="134"/>
      <c r="W47" s="134"/>
    </row>
    <row r="48" spans="1:23">
      <c r="A48" s="132" t="s">
        <v>223</v>
      </c>
      <c r="B48" s="132" t="s">
        <v>251</v>
      </c>
      <c r="C48" s="132" t="s">
        <v>250</v>
      </c>
      <c r="D48" s="132" t="s">
        <v>46</v>
      </c>
      <c r="E48" s="132" t="s">
        <v>86</v>
      </c>
      <c r="F48" s="132" t="s">
        <v>87</v>
      </c>
      <c r="G48" s="132" t="s">
        <v>227</v>
      </c>
      <c r="H48" s="132" t="s">
        <v>228</v>
      </c>
      <c r="I48" s="134">
        <v>5000</v>
      </c>
      <c r="J48" s="134">
        <v>5000</v>
      </c>
      <c r="K48" s="134">
        <v>5000</v>
      </c>
      <c r="L48" s="134"/>
      <c r="M48" s="134"/>
      <c r="N48" s="132"/>
      <c r="O48" s="132"/>
      <c r="P48" s="132"/>
      <c r="Q48" s="134"/>
      <c r="R48" s="134"/>
      <c r="S48" s="134"/>
      <c r="T48" s="134"/>
      <c r="U48" s="134"/>
      <c r="V48" s="134"/>
      <c r="W48" s="134"/>
    </row>
    <row r="49" spans="1:23">
      <c r="A49" s="132" t="s">
        <v>223</v>
      </c>
      <c r="B49" s="132" t="s">
        <v>251</v>
      </c>
      <c r="C49" s="132" t="s">
        <v>250</v>
      </c>
      <c r="D49" s="132" t="s">
        <v>46</v>
      </c>
      <c r="E49" s="132" t="s">
        <v>86</v>
      </c>
      <c r="F49" s="132" t="s">
        <v>87</v>
      </c>
      <c r="G49" s="132" t="s">
        <v>229</v>
      </c>
      <c r="H49" s="132" t="s">
        <v>230</v>
      </c>
      <c r="I49" s="134">
        <v>21000</v>
      </c>
      <c r="J49" s="134">
        <v>21000</v>
      </c>
      <c r="K49" s="134">
        <v>21000</v>
      </c>
      <c r="L49" s="134"/>
      <c r="M49" s="134"/>
      <c r="N49" s="132"/>
      <c r="O49" s="132"/>
      <c r="P49" s="132"/>
      <c r="Q49" s="134"/>
      <c r="R49" s="134"/>
      <c r="S49" s="134"/>
      <c r="T49" s="134"/>
      <c r="U49" s="134"/>
      <c r="V49" s="134"/>
      <c r="W49" s="134"/>
    </row>
    <row r="50" spans="1:23">
      <c r="A50" s="132" t="s">
        <v>223</v>
      </c>
      <c r="B50" s="132" t="s">
        <v>251</v>
      </c>
      <c r="C50" s="132" t="s">
        <v>250</v>
      </c>
      <c r="D50" s="132" t="s">
        <v>46</v>
      </c>
      <c r="E50" s="132" t="s">
        <v>86</v>
      </c>
      <c r="F50" s="132" t="s">
        <v>87</v>
      </c>
      <c r="G50" s="132" t="s">
        <v>213</v>
      </c>
      <c r="H50" s="132" t="s">
        <v>214</v>
      </c>
      <c r="I50" s="134">
        <v>3000</v>
      </c>
      <c r="J50" s="134">
        <v>3000</v>
      </c>
      <c r="K50" s="134">
        <v>3000</v>
      </c>
      <c r="L50" s="134"/>
      <c r="M50" s="134"/>
      <c r="N50" s="132"/>
      <c r="O50" s="132"/>
      <c r="P50" s="132"/>
      <c r="Q50" s="134"/>
      <c r="R50" s="134"/>
      <c r="S50" s="134"/>
      <c r="T50" s="134"/>
      <c r="U50" s="134"/>
      <c r="V50" s="134"/>
      <c r="W50" s="134"/>
    </row>
    <row r="51" ht="21" customHeight="1" spans="1:23">
      <c r="A51" s="133" t="s">
        <v>30</v>
      </c>
      <c r="B51" s="133"/>
      <c r="C51" s="133"/>
      <c r="D51" s="133"/>
      <c r="E51" s="133"/>
      <c r="F51" s="133"/>
      <c r="G51" s="133"/>
      <c r="H51" s="133"/>
      <c r="I51" s="134">
        <v>550000</v>
      </c>
      <c r="J51" s="134">
        <v>400000</v>
      </c>
      <c r="K51" s="134">
        <v>400000</v>
      </c>
      <c r="L51" s="134"/>
      <c r="M51" s="134"/>
      <c r="N51" s="134"/>
      <c r="O51" s="134"/>
      <c r="P51" s="134"/>
      <c r="Q51" s="134"/>
      <c r="R51" s="134">
        <v>150000</v>
      </c>
      <c r="S51" s="134"/>
      <c r="T51" s="134"/>
      <c r="U51" s="134"/>
      <c r="V51" s="134"/>
      <c r="W51" s="134">
        <v>150000</v>
      </c>
    </row>
    <row r="52"/>
  </sheetData>
  <mergeCells count="30">
    <mergeCell ref="A1:W1"/>
    <mergeCell ref="A2:W2"/>
    <mergeCell ref="A3:G3"/>
    <mergeCell ref="V3:W3"/>
    <mergeCell ref="J4:M4"/>
    <mergeCell ref="N4:P4"/>
    <mergeCell ref="R4:W4"/>
    <mergeCell ref="J5:K5"/>
    <mergeCell ref="A51:H51"/>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0388888888888889" right="0" top="0.393055555555556" bottom="0.236111111111111" header="0.432638888888889" footer="0.196527777777778"/>
  <pageSetup paperSize="9" scale="66"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44"/>
  <sheetViews>
    <sheetView showZeros="0" topLeftCell="A13" workbookViewId="0">
      <selection activeCell="B21" sqref="B21:B27"/>
    </sheetView>
  </sheetViews>
  <sheetFormatPr defaultColWidth="10.2857142857143" defaultRowHeight="15" customHeight="1"/>
  <cols>
    <col min="1" max="1" width="16.3238095238095" customWidth="1"/>
    <col min="2" max="2" width="45.4666666666667" customWidth="1"/>
    <col min="3" max="3" width="10.2857142857143" customWidth="1"/>
    <col min="4" max="4" width="13.2857142857143" customWidth="1"/>
    <col min="5" max="5" width="26.1619047619048" customWidth="1"/>
    <col min="6" max="6" width="4.14285714285714" style="121" customWidth="1"/>
    <col min="7" max="7" width="5.85714285714286" style="121" customWidth="1"/>
    <col min="8" max="8" width="4.14285714285714" style="121" customWidth="1"/>
    <col min="9" max="9" width="7.57142857142857" customWidth="1"/>
    <col min="10" max="10" width="58" customWidth="1"/>
  </cols>
  <sheetData>
    <row r="1" ht="18.75" customHeight="1" spans="1:10">
      <c r="A1" s="122"/>
      <c r="B1" s="122"/>
      <c r="C1" s="122"/>
      <c r="D1" s="122"/>
      <c r="E1" s="122"/>
      <c r="F1" s="123"/>
      <c r="G1" s="123"/>
      <c r="H1" s="123"/>
      <c r="I1" s="122"/>
      <c r="J1" s="127" t="s">
        <v>252</v>
      </c>
    </row>
    <row r="2" ht="34.5" customHeight="1" spans="1:10">
      <c r="A2" s="124" t="str">
        <f>"2026"&amp;"年部门项目支出绩效目标表"</f>
        <v>2026年部门项目支出绩效目标表</v>
      </c>
      <c r="B2" s="124"/>
      <c r="C2" s="124"/>
      <c r="D2" s="124"/>
      <c r="E2" s="124"/>
      <c r="F2" s="124"/>
      <c r="G2" s="124"/>
      <c r="H2" s="124"/>
      <c r="I2" s="124"/>
      <c r="J2" s="124"/>
    </row>
    <row r="3" spans="1:10">
      <c r="A3" s="122" t="str">
        <f>"单位名称："&amp;"德宏州红十字会"</f>
        <v>单位名称：德宏州红十字会</v>
      </c>
      <c r="B3" s="122"/>
      <c r="C3" s="122"/>
      <c r="D3" s="122"/>
      <c r="E3" s="122"/>
      <c r="F3" s="123"/>
      <c r="G3" s="123"/>
      <c r="H3" s="123"/>
      <c r="I3" s="122"/>
      <c r="J3" s="122"/>
    </row>
    <row r="4" ht="26" customHeight="1" spans="1:10">
      <c r="A4" s="125" t="s">
        <v>253</v>
      </c>
      <c r="B4" s="125" t="s">
        <v>254</v>
      </c>
      <c r="C4" s="125" t="s">
        <v>255</v>
      </c>
      <c r="D4" s="125" t="s">
        <v>256</v>
      </c>
      <c r="E4" s="125" t="s">
        <v>257</v>
      </c>
      <c r="F4" s="125" t="s">
        <v>258</v>
      </c>
      <c r="G4" s="125" t="s">
        <v>259</v>
      </c>
      <c r="H4" s="125" t="s">
        <v>260</v>
      </c>
      <c r="I4" s="125" t="s">
        <v>261</v>
      </c>
      <c r="J4" s="125" t="s">
        <v>262</v>
      </c>
    </row>
    <row r="5" spans="1:10">
      <c r="A5" s="125" t="s">
        <v>59</v>
      </c>
      <c r="B5" s="125" t="s">
        <v>60</v>
      </c>
      <c r="C5" s="125" t="s">
        <v>61</v>
      </c>
      <c r="D5" s="125" t="s">
        <v>62</v>
      </c>
      <c r="E5" s="125" t="s">
        <v>63</v>
      </c>
      <c r="F5" s="125" t="s">
        <v>64</v>
      </c>
      <c r="G5" s="125" t="s">
        <v>65</v>
      </c>
      <c r="H5" s="125" t="s">
        <v>66</v>
      </c>
      <c r="I5" s="125" t="s">
        <v>67</v>
      </c>
      <c r="J5" s="125" t="s">
        <v>68</v>
      </c>
    </row>
    <row r="6" spans="1:10">
      <c r="A6" s="125" t="s">
        <v>46</v>
      </c>
      <c r="B6" s="125"/>
      <c r="C6" s="125"/>
      <c r="D6" s="125"/>
      <c r="E6" s="125"/>
      <c r="F6" s="125"/>
      <c r="G6" s="125"/>
      <c r="H6" s="125"/>
      <c r="I6" s="125"/>
      <c r="J6" s="125"/>
    </row>
    <row r="7" ht="22.5" outlineLevel="1" spans="1:10">
      <c r="A7" s="126" t="s">
        <v>231</v>
      </c>
      <c r="B7" s="126" t="s">
        <v>263</v>
      </c>
      <c r="C7" s="126" t="s">
        <v>264</v>
      </c>
      <c r="D7" s="126" t="s">
        <v>265</v>
      </c>
      <c r="E7" s="126" t="s">
        <v>266</v>
      </c>
      <c r="F7" s="125" t="s">
        <v>267</v>
      </c>
      <c r="G7" s="125" t="s">
        <v>268</v>
      </c>
      <c r="H7" s="125" t="s">
        <v>269</v>
      </c>
      <c r="I7" s="126" t="s">
        <v>270</v>
      </c>
      <c r="J7" s="126" t="s">
        <v>271</v>
      </c>
    </row>
    <row r="8" outlineLevel="1" spans="1:10">
      <c r="A8" s="126" t="s">
        <v>231</v>
      </c>
      <c r="B8" s="126" t="s">
        <v>263</v>
      </c>
      <c r="C8" s="126" t="s">
        <v>264</v>
      </c>
      <c r="D8" s="126" t="s">
        <v>265</v>
      </c>
      <c r="E8" s="126" t="s">
        <v>272</v>
      </c>
      <c r="F8" s="125" t="s">
        <v>267</v>
      </c>
      <c r="G8" s="125" t="s">
        <v>273</v>
      </c>
      <c r="H8" s="125" t="s">
        <v>274</v>
      </c>
      <c r="I8" s="126" t="s">
        <v>270</v>
      </c>
      <c r="J8" s="126" t="s">
        <v>275</v>
      </c>
    </row>
    <row r="9" outlineLevel="1" spans="1:10">
      <c r="A9" s="126" t="s">
        <v>231</v>
      </c>
      <c r="B9" s="126" t="s">
        <v>263</v>
      </c>
      <c r="C9" s="126" t="s">
        <v>264</v>
      </c>
      <c r="D9" s="126" t="s">
        <v>265</v>
      </c>
      <c r="E9" s="126" t="s">
        <v>276</v>
      </c>
      <c r="F9" s="125" t="s">
        <v>267</v>
      </c>
      <c r="G9" s="125" t="s">
        <v>61</v>
      </c>
      <c r="H9" s="125" t="s">
        <v>269</v>
      </c>
      <c r="I9" s="126" t="s">
        <v>270</v>
      </c>
      <c r="J9" s="126" t="s">
        <v>277</v>
      </c>
    </row>
    <row r="10" outlineLevel="1" spans="1:10">
      <c r="A10" s="126" t="s">
        <v>231</v>
      </c>
      <c r="B10" s="126" t="s">
        <v>263</v>
      </c>
      <c r="C10" s="126" t="s">
        <v>264</v>
      </c>
      <c r="D10" s="126" t="s">
        <v>265</v>
      </c>
      <c r="E10" s="126" t="s">
        <v>278</v>
      </c>
      <c r="F10" s="125" t="s">
        <v>267</v>
      </c>
      <c r="G10" s="125" t="s">
        <v>273</v>
      </c>
      <c r="H10" s="125" t="s">
        <v>274</v>
      </c>
      <c r="I10" s="126" t="s">
        <v>270</v>
      </c>
      <c r="J10" s="126" t="s">
        <v>279</v>
      </c>
    </row>
    <row r="11" outlineLevel="1" spans="1:10">
      <c r="A11" s="126" t="s">
        <v>231</v>
      </c>
      <c r="B11" s="126" t="s">
        <v>263</v>
      </c>
      <c r="C11" s="126" t="s">
        <v>264</v>
      </c>
      <c r="D11" s="126" t="s">
        <v>265</v>
      </c>
      <c r="E11" s="126" t="s">
        <v>280</v>
      </c>
      <c r="F11" s="125" t="s">
        <v>267</v>
      </c>
      <c r="G11" s="125" t="s">
        <v>60</v>
      </c>
      <c r="H11" s="125" t="s">
        <v>281</v>
      </c>
      <c r="I11" s="126" t="s">
        <v>270</v>
      </c>
      <c r="J11" s="126" t="s">
        <v>282</v>
      </c>
    </row>
    <row r="12" ht="22.5" outlineLevel="1" spans="1:10">
      <c r="A12" s="126" t="s">
        <v>231</v>
      </c>
      <c r="B12" s="126" t="s">
        <v>263</v>
      </c>
      <c r="C12" s="126" t="s">
        <v>264</v>
      </c>
      <c r="D12" s="126" t="s">
        <v>283</v>
      </c>
      <c r="E12" s="126" t="s">
        <v>284</v>
      </c>
      <c r="F12" s="125" t="s">
        <v>285</v>
      </c>
      <c r="G12" s="125" t="s">
        <v>286</v>
      </c>
      <c r="H12" s="125" t="s">
        <v>274</v>
      </c>
      <c r="I12" s="126" t="s">
        <v>270</v>
      </c>
      <c r="J12" s="126" t="s">
        <v>287</v>
      </c>
    </row>
    <row r="13" outlineLevel="1" spans="1:10">
      <c r="A13" s="126" t="s">
        <v>231</v>
      </c>
      <c r="B13" s="126" t="s">
        <v>263</v>
      </c>
      <c r="C13" s="126" t="s">
        <v>264</v>
      </c>
      <c r="D13" s="126" t="s">
        <v>283</v>
      </c>
      <c r="E13" s="126" t="s">
        <v>288</v>
      </c>
      <c r="F13" s="125" t="s">
        <v>267</v>
      </c>
      <c r="G13" s="125" t="s">
        <v>273</v>
      </c>
      <c r="H13" s="125" t="s">
        <v>274</v>
      </c>
      <c r="I13" s="126" t="s">
        <v>270</v>
      </c>
      <c r="J13" s="126" t="s">
        <v>289</v>
      </c>
    </row>
    <row r="14" outlineLevel="1" spans="1:10">
      <c r="A14" s="126" t="s">
        <v>231</v>
      </c>
      <c r="B14" s="126" t="s">
        <v>263</v>
      </c>
      <c r="C14" s="126" t="s">
        <v>264</v>
      </c>
      <c r="D14" s="126" t="s">
        <v>290</v>
      </c>
      <c r="E14" s="126" t="s">
        <v>291</v>
      </c>
      <c r="F14" s="125" t="s">
        <v>285</v>
      </c>
      <c r="G14" s="125" t="s">
        <v>286</v>
      </c>
      <c r="H14" s="125" t="s">
        <v>274</v>
      </c>
      <c r="I14" s="126" t="s">
        <v>270</v>
      </c>
      <c r="J14" s="126" t="s">
        <v>292</v>
      </c>
    </row>
    <row r="15" outlineLevel="1" spans="1:10">
      <c r="A15" s="126" t="s">
        <v>231</v>
      </c>
      <c r="B15" s="126" t="s">
        <v>263</v>
      </c>
      <c r="C15" s="126" t="s">
        <v>264</v>
      </c>
      <c r="D15" s="126" t="s">
        <v>290</v>
      </c>
      <c r="E15" s="126" t="s">
        <v>293</v>
      </c>
      <c r="F15" s="125" t="s">
        <v>285</v>
      </c>
      <c r="G15" s="125" t="s">
        <v>286</v>
      </c>
      <c r="H15" s="125" t="s">
        <v>274</v>
      </c>
      <c r="I15" s="126" t="s">
        <v>270</v>
      </c>
      <c r="J15" s="126" t="s">
        <v>294</v>
      </c>
    </row>
    <row r="16" outlineLevel="1" spans="1:10">
      <c r="A16" s="126" t="s">
        <v>231</v>
      </c>
      <c r="B16" s="126" t="s">
        <v>263</v>
      </c>
      <c r="C16" s="126" t="s">
        <v>264</v>
      </c>
      <c r="D16" s="126" t="s">
        <v>290</v>
      </c>
      <c r="E16" s="126" t="s">
        <v>295</v>
      </c>
      <c r="F16" s="125" t="s">
        <v>267</v>
      </c>
      <c r="G16" s="125" t="s">
        <v>296</v>
      </c>
      <c r="H16" s="125" t="s">
        <v>274</v>
      </c>
      <c r="I16" s="126" t="s">
        <v>270</v>
      </c>
      <c r="J16" s="126" t="s">
        <v>297</v>
      </c>
    </row>
    <row r="17" outlineLevel="1" spans="1:10">
      <c r="A17" s="126" t="s">
        <v>231</v>
      </c>
      <c r="B17" s="126" t="s">
        <v>263</v>
      </c>
      <c r="C17" s="126" t="s">
        <v>264</v>
      </c>
      <c r="D17" s="126" t="s">
        <v>290</v>
      </c>
      <c r="E17" s="126" t="s">
        <v>298</v>
      </c>
      <c r="F17" s="125" t="s">
        <v>267</v>
      </c>
      <c r="G17" s="125" t="s">
        <v>296</v>
      </c>
      <c r="H17" s="125" t="s">
        <v>274</v>
      </c>
      <c r="I17" s="126" t="s">
        <v>270</v>
      </c>
      <c r="J17" s="126" t="s">
        <v>299</v>
      </c>
    </row>
    <row r="18" ht="22.5" outlineLevel="1" spans="1:10">
      <c r="A18" s="126" t="s">
        <v>231</v>
      </c>
      <c r="B18" s="126" t="s">
        <v>263</v>
      </c>
      <c r="C18" s="126" t="s">
        <v>300</v>
      </c>
      <c r="D18" s="126" t="s">
        <v>301</v>
      </c>
      <c r="E18" s="126" t="s">
        <v>302</v>
      </c>
      <c r="F18" s="125" t="s">
        <v>267</v>
      </c>
      <c r="G18" s="125" t="s">
        <v>296</v>
      </c>
      <c r="H18" s="125" t="s">
        <v>274</v>
      </c>
      <c r="I18" s="126" t="s">
        <v>270</v>
      </c>
      <c r="J18" s="126" t="s">
        <v>303</v>
      </c>
    </row>
    <row r="19" ht="22.5" outlineLevel="1" spans="1:10">
      <c r="A19" s="126" t="s">
        <v>231</v>
      </c>
      <c r="B19" s="126" t="s">
        <v>263</v>
      </c>
      <c r="C19" s="126" t="s">
        <v>300</v>
      </c>
      <c r="D19" s="126" t="s">
        <v>304</v>
      </c>
      <c r="E19" s="126" t="s">
        <v>305</v>
      </c>
      <c r="F19" s="125" t="s">
        <v>267</v>
      </c>
      <c r="G19" s="125" t="s">
        <v>268</v>
      </c>
      <c r="H19" s="125" t="s">
        <v>306</v>
      </c>
      <c r="I19" s="126" t="s">
        <v>270</v>
      </c>
      <c r="J19" s="126" t="s">
        <v>307</v>
      </c>
    </row>
    <row r="20" ht="22.5" outlineLevel="1" spans="1:10">
      <c r="A20" s="126" t="s">
        <v>231</v>
      </c>
      <c r="B20" s="126" t="s">
        <v>263</v>
      </c>
      <c r="C20" s="126" t="s">
        <v>308</v>
      </c>
      <c r="D20" s="126" t="s">
        <v>309</v>
      </c>
      <c r="E20" s="126" t="s">
        <v>310</v>
      </c>
      <c r="F20" s="125" t="s">
        <v>267</v>
      </c>
      <c r="G20" s="125" t="s">
        <v>296</v>
      </c>
      <c r="H20" s="125" t="s">
        <v>274</v>
      </c>
      <c r="I20" s="126" t="s">
        <v>270</v>
      </c>
      <c r="J20" s="126" t="s">
        <v>311</v>
      </c>
    </row>
    <row r="21" ht="22.5" spans="1:10">
      <c r="A21" s="126" t="s">
        <v>250</v>
      </c>
      <c r="B21" s="126" t="s">
        <v>312</v>
      </c>
      <c r="C21" s="126" t="s">
        <v>264</v>
      </c>
      <c r="D21" s="126" t="s">
        <v>265</v>
      </c>
      <c r="E21" s="126" t="s">
        <v>313</v>
      </c>
      <c r="F21" s="125" t="s">
        <v>267</v>
      </c>
      <c r="G21" s="125" t="s">
        <v>314</v>
      </c>
      <c r="H21" s="125" t="s">
        <v>315</v>
      </c>
      <c r="I21" s="126" t="s">
        <v>270</v>
      </c>
      <c r="J21" s="126" t="s">
        <v>316</v>
      </c>
    </row>
    <row r="22" spans="1:10">
      <c r="A22" s="126" t="s">
        <v>250</v>
      </c>
      <c r="B22" s="126" t="s">
        <v>312</v>
      </c>
      <c r="C22" s="126" t="s">
        <v>264</v>
      </c>
      <c r="D22" s="126" t="s">
        <v>265</v>
      </c>
      <c r="E22" s="126" t="s">
        <v>317</v>
      </c>
      <c r="F22" s="125" t="s">
        <v>267</v>
      </c>
      <c r="G22" s="125" t="s">
        <v>318</v>
      </c>
      <c r="H22" s="125" t="s">
        <v>315</v>
      </c>
      <c r="I22" s="126" t="s">
        <v>270</v>
      </c>
      <c r="J22" s="126" t="s">
        <v>319</v>
      </c>
    </row>
    <row r="23" spans="1:10">
      <c r="A23" s="126" t="s">
        <v>250</v>
      </c>
      <c r="B23" s="126" t="s">
        <v>312</v>
      </c>
      <c r="C23" s="126" t="s">
        <v>264</v>
      </c>
      <c r="D23" s="126" t="s">
        <v>283</v>
      </c>
      <c r="E23" s="126" t="s">
        <v>320</v>
      </c>
      <c r="F23" s="125" t="s">
        <v>267</v>
      </c>
      <c r="G23" s="125" t="s">
        <v>321</v>
      </c>
      <c r="H23" s="125" t="s">
        <v>274</v>
      </c>
      <c r="I23" s="126" t="s">
        <v>270</v>
      </c>
      <c r="J23" s="126" t="s">
        <v>322</v>
      </c>
    </row>
    <row r="24" spans="1:10">
      <c r="A24" s="126" t="s">
        <v>250</v>
      </c>
      <c r="B24" s="126" t="s">
        <v>312</v>
      </c>
      <c r="C24" s="126" t="s">
        <v>264</v>
      </c>
      <c r="D24" s="126" t="s">
        <v>290</v>
      </c>
      <c r="E24" s="126" t="s">
        <v>323</v>
      </c>
      <c r="F24" s="125" t="s">
        <v>267</v>
      </c>
      <c r="G24" s="125" t="s">
        <v>296</v>
      </c>
      <c r="H24" s="125" t="s">
        <v>274</v>
      </c>
      <c r="I24" s="126" t="s">
        <v>270</v>
      </c>
      <c r="J24" s="126" t="s">
        <v>324</v>
      </c>
    </row>
    <row r="25" spans="1:10">
      <c r="A25" s="126" t="s">
        <v>250</v>
      </c>
      <c r="B25" s="126" t="s">
        <v>312</v>
      </c>
      <c r="C25" s="126" t="s">
        <v>300</v>
      </c>
      <c r="D25" s="126" t="s">
        <v>301</v>
      </c>
      <c r="E25" s="126" t="s">
        <v>325</v>
      </c>
      <c r="F25" s="125" t="s">
        <v>267</v>
      </c>
      <c r="G25" s="125" t="s">
        <v>68</v>
      </c>
      <c r="H25" s="125" t="s">
        <v>269</v>
      </c>
      <c r="I25" s="126" t="s">
        <v>270</v>
      </c>
      <c r="J25" s="126" t="s">
        <v>326</v>
      </c>
    </row>
    <row r="26" ht="22.5" spans="1:10">
      <c r="A26" s="126" t="s">
        <v>250</v>
      </c>
      <c r="B26" s="126" t="s">
        <v>312</v>
      </c>
      <c r="C26" s="126" t="s">
        <v>300</v>
      </c>
      <c r="D26" s="126" t="s">
        <v>304</v>
      </c>
      <c r="E26" s="126" t="s">
        <v>327</v>
      </c>
      <c r="F26" s="125" t="s">
        <v>267</v>
      </c>
      <c r="G26" s="125" t="s">
        <v>273</v>
      </c>
      <c r="H26" s="125" t="s">
        <v>274</v>
      </c>
      <c r="I26" s="126" t="s">
        <v>270</v>
      </c>
      <c r="J26" s="126" t="s">
        <v>328</v>
      </c>
    </row>
    <row r="27" ht="22.5" spans="1:10">
      <c r="A27" s="126" t="s">
        <v>250</v>
      </c>
      <c r="B27" s="126" t="s">
        <v>312</v>
      </c>
      <c r="C27" s="126" t="s">
        <v>308</v>
      </c>
      <c r="D27" s="126" t="s">
        <v>309</v>
      </c>
      <c r="E27" s="126" t="s">
        <v>329</v>
      </c>
      <c r="F27" s="125" t="s">
        <v>267</v>
      </c>
      <c r="G27" s="125" t="s">
        <v>321</v>
      </c>
      <c r="H27" s="125" t="s">
        <v>274</v>
      </c>
      <c r="I27" s="126" t="s">
        <v>270</v>
      </c>
      <c r="J27" s="126" t="s">
        <v>330</v>
      </c>
    </row>
    <row r="28" outlineLevel="1" spans="1:10">
      <c r="A28" s="126" t="s">
        <v>244</v>
      </c>
      <c r="B28" s="126" t="s">
        <v>331</v>
      </c>
      <c r="C28" s="126" t="s">
        <v>264</v>
      </c>
      <c r="D28" s="126" t="s">
        <v>265</v>
      </c>
      <c r="E28" s="126" t="s">
        <v>332</v>
      </c>
      <c r="F28" s="125" t="s">
        <v>285</v>
      </c>
      <c r="G28" s="125" t="s">
        <v>286</v>
      </c>
      <c r="H28" s="125" t="s">
        <v>274</v>
      </c>
      <c r="I28" s="126" t="s">
        <v>270</v>
      </c>
      <c r="J28" s="126" t="s">
        <v>333</v>
      </c>
    </row>
    <row r="29" outlineLevel="1" spans="1:10">
      <c r="A29" s="126" t="s">
        <v>244</v>
      </c>
      <c r="B29" s="126" t="s">
        <v>331</v>
      </c>
      <c r="C29" s="126" t="s">
        <v>264</v>
      </c>
      <c r="D29" s="126" t="s">
        <v>265</v>
      </c>
      <c r="E29" s="126" t="s">
        <v>334</v>
      </c>
      <c r="F29" s="125" t="s">
        <v>267</v>
      </c>
      <c r="G29" s="125" t="s">
        <v>335</v>
      </c>
      <c r="H29" s="125" t="s">
        <v>336</v>
      </c>
      <c r="I29" s="126" t="s">
        <v>270</v>
      </c>
      <c r="J29" s="126" t="s">
        <v>337</v>
      </c>
    </row>
    <row r="30" outlineLevel="1" spans="1:10">
      <c r="A30" s="126" t="s">
        <v>244</v>
      </c>
      <c r="B30" s="126" t="s">
        <v>331</v>
      </c>
      <c r="C30" s="126" t="s">
        <v>264</v>
      </c>
      <c r="D30" s="126" t="s">
        <v>283</v>
      </c>
      <c r="E30" s="126" t="s">
        <v>338</v>
      </c>
      <c r="F30" s="125" t="s">
        <v>285</v>
      </c>
      <c r="G30" s="125" t="s">
        <v>286</v>
      </c>
      <c r="H30" s="125" t="s">
        <v>274</v>
      </c>
      <c r="I30" s="126" t="s">
        <v>270</v>
      </c>
      <c r="J30" s="126" t="s">
        <v>339</v>
      </c>
    </row>
    <row r="31" outlineLevel="1" spans="1:10">
      <c r="A31" s="126" t="s">
        <v>244</v>
      </c>
      <c r="B31" s="126" t="s">
        <v>331</v>
      </c>
      <c r="C31" s="126" t="s">
        <v>264</v>
      </c>
      <c r="D31" s="126" t="s">
        <v>283</v>
      </c>
      <c r="E31" s="126" t="s">
        <v>340</v>
      </c>
      <c r="F31" s="125" t="s">
        <v>285</v>
      </c>
      <c r="G31" s="125" t="s">
        <v>286</v>
      </c>
      <c r="H31" s="125" t="s">
        <v>274</v>
      </c>
      <c r="I31" s="126" t="s">
        <v>270</v>
      </c>
      <c r="J31" s="126" t="s">
        <v>341</v>
      </c>
    </row>
    <row r="32" outlineLevel="1" spans="1:10">
      <c r="A32" s="126" t="s">
        <v>244</v>
      </c>
      <c r="B32" s="126" t="s">
        <v>331</v>
      </c>
      <c r="C32" s="126" t="s">
        <v>264</v>
      </c>
      <c r="D32" s="126" t="s">
        <v>290</v>
      </c>
      <c r="E32" s="126" t="s">
        <v>342</v>
      </c>
      <c r="F32" s="125" t="s">
        <v>285</v>
      </c>
      <c r="G32" s="125" t="s">
        <v>286</v>
      </c>
      <c r="H32" s="125" t="s">
        <v>274</v>
      </c>
      <c r="I32" s="126" t="s">
        <v>270</v>
      </c>
      <c r="J32" s="126" t="s">
        <v>343</v>
      </c>
    </row>
    <row r="33" outlineLevel="1" spans="1:10">
      <c r="A33" s="126" t="s">
        <v>244</v>
      </c>
      <c r="B33" s="126" t="s">
        <v>331</v>
      </c>
      <c r="C33" s="126" t="s">
        <v>264</v>
      </c>
      <c r="D33" s="126" t="s">
        <v>290</v>
      </c>
      <c r="E33" s="126" t="s">
        <v>344</v>
      </c>
      <c r="F33" s="125" t="s">
        <v>267</v>
      </c>
      <c r="G33" s="125" t="s">
        <v>321</v>
      </c>
      <c r="H33" s="125" t="s">
        <v>274</v>
      </c>
      <c r="I33" s="126" t="s">
        <v>270</v>
      </c>
      <c r="J33" s="126" t="s">
        <v>345</v>
      </c>
    </row>
    <row r="34" outlineLevel="1" spans="1:10">
      <c r="A34" s="126" t="s">
        <v>244</v>
      </c>
      <c r="B34" s="126" t="s">
        <v>331</v>
      </c>
      <c r="C34" s="126" t="s">
        <v>300</v>
      </c>
      <c r="D34" s="126" t="s">
        <v>301</v>
      </c>
      <c r="E34" s="126" t="s">
        <v>346</v>
      </c>
      <c r="F34" s="125" t="s">
        <v>267</v>
      </c>
      <c r="G34" s="125" t="s">
        <v>296</v>
      </c>
      <c r="H34" s="125" t="s">
        <v>274</v>
      </c>
      <c r="I34" s="126" t="s">
        <v>270</v>
      </c>
      <c r="J34" s="126" t="s">
        <v>347</v>
      </c>
    </row>
    <row r="35" outlineLevel="1" spans="1:10">
      <c r="A35" s="126" t="s">
        <v>244</v>
      </c>
      <c r="B35" s="126" t="s">
        <v>331</v>
      </c>
      <c r="C35" s="126" t="s">
        <v>300</v>
      </c>
      <c r="D35" s="126" t="s">
        <v>301</v>
      </c>
      <c r="E35" s="126" t="s">
        <v>348</v>
      </c>
      <c r="F35" s="125" t="s">
        <v>285</v>
      </c>
      <c r="G35" s="125" t="s">
        <v>349</v>
      </c>
      <c r="H35" s="125"/>
      <c r="I35" s="126" t="s">
        <v>350</v>
      </c>
      <c r="J35" s="126" t="s">
        <v>351</v>
      </c>
    </row>
    <row r="36" outlineLevel="1" spans="1:10">
      <c r="A36" s="126" t="s">
        <v>244</v>
      </c>
      <c r="B36" s="126" t="s">
        <v>331</v>
      </c>
      <c r="C36" s="126" t="s">
        <v>300</v>
      </c>
      <c r="D36" s="126" t="s">
        <v>304</v>
      </c>
      <c r="E36" s="126" t="s">
        <v>352</v>
      </c>
      <c r="F36" s="125" t="s">
        <v>267</v>
      </c>
      <c r="G36" s="125" t="s">
        <v>321</v>
      </c>
      <c r="H36" s="125" t="s">
        <v>274</v>
      </c>
      <c r="I36" s="126" t="s">
        <v>270</v>
      </c>
      <c r="J36" s="126" t="s">
        <v>353</v>
      </c>
    </row>
    <row r="37" outlineLevel="1" spans="1:10">
      <c r="A37" s="126" t="s">
        <v>244</v>
      </c>
      <c r="B37" s="126" t="s">
        <v>331</v>
      </c>
      <c r="C37" s="126" t="s">
        <v>300</v>
      </c>
      <c r="D37" s="126" t="s">
        <v>304</v>
      </c>
      <c r="E37" s="126" t="s">
        <v>354</v>
      </c>
      <c r="F37" s="125" t="s">
        <v>267</v>
      </c>
      <c r="G37" s="125" t="s">
        <v>273</v>
      </c>
      <c r="H37" s="125" t="s">
        <v>274</v>
      </c>
      <c r="I37" s="126" t="s">
        <v>270</v>
      </c>
      <c r="J37" s="126" t="s">
        <v>355</v>
      </c>
    </row>
    <row r="38" outlineLevel="1" spans="1:10">
      <c r="A38" s="126" t="s">
        <v>244</v>
      </c>
      <c r="B38" s="126" t="s">
        <v>331</v>
      </c>
      <c r="C38" s="126" t="s">
        <v>308</v>
      </c>
      <c r="D38" s="126" t="s">
        <v>309</v>
      </c>
      <c r="E38" s="126" t="s">
        <v>356</v>
      </c>
      <c r="F38" s="125" t="s">
        <v>267</v>
      </c>
      <c r="G38" s="125" t="s">
        <v>296</v>
      </c>
      <c r="H38" s="125" t="s">
        <v>274</v>
      </c>
      <c r="I38" s="126" t="s">
        <v>270</v>
      </c>
      <c r="J38" s="126" t="s">
        <v>357</v>
      </c>
    </row>
    <row r="39" ht="22.5" outlineLevel="1" spans="1:10">
      <c r="A39" s="126" t="s">
        <v>222</v>
      </c>
      <c r="B39" s="126" t="s">
        <v>312</v>
      </c>
      <c r="C39" s="126" t="s">
        <v>264</v>
      </c>
      <c r="D39" s="126" t="s">
        <v>265</v>
      </c>
      <c r="E39" s="126" t="s">
        <v>358</v>
      </c>
      <c r="F39" s="125" t="s">
        <v>267</v>
      </c>
      <c r="G39" s="125" t="s">
        <v>359</v>
      </c>
      <c r="H39" s="125" t="s">
        <v>360</v>
      </c>
      <c r="I39" s="126" t="s">
        <v>270</v>
      </c>
      <c r="J39" s="126" t="s">
        <v>361</v>
      </c>
    </row>
    <row r="40" outlineLevel="1" spans="1:10">
      <c r="A40" s="126" t="s">
        <v>222</v>
      </c>
      <c r="B40" s="126" t="s">
        <v>312</v>
      </c>
      <c r="C40" s="126" t="s">
        <v>264</v>
      </c>
      <c r="D40" s="126" t="s">
        <v>283</v>
      </c>
      <c r="E40" s="126" t="s">
        <v>362</v>
      </c>
      <c r="F40" s="125" t="s">
        <v>285</v>
      </c>
      <c r="G40" s="125" t="s">
        <v>286</v>
      </c>
      <c r="H40" s="125" t="s">
        <v>274</v>
      </c>
      <c r="I40" s="126" t="s">
        <v>270</v>
      </c>
      <c r="J40" s="126" t="s">
        <v>363</v>
      </c>
    </row>
    <row r="41" outlineLevel="1" spans="1:10">
      <c r="A41" s="126" t="s">
        <v>222</v>
      </c>
      <c r="B41" s="126" t="s">
        <v>312</v>
      </c>
      <c r="C41" s="126" t="s">
        <v>264</v>
      </c>
      <c r="D41" s="126" t="s">
        <v>290</v>
      </c>
      <c r="E41" s="126" t="s">
        <v>364</v>
      </c>
      <c r="F41" s="125" t="s">
        <v>267</v>
      </c>
      <c r="G41" s="125" t="s">
        <v>296</v>
      </c>
      <c r="H41" s="125" t="s">
        <v>274</v>
      </c>
      <c r="I41" s="126" t="s">
        <v>270</v>
      </c>
      <c r="J41" s="126" t="s">
        <v>365</v>
      </c>
    </row>
    <row r="42" outlineLevel="1" spans="1:10">
      <c r="A42" s="126" t="s">
        <v>222</v>
      </c>
      <c r="B42" s="126" t="s">
        <v>312</v>
      </c>
      <c r="C42" s="126" t="s">
        <v>300</v>
      </c>
      <c r="D42" s="126" t="s">
        <v>301</v>
      </c>
      <c r="E42" s="126" t="s">
        <v>302</v>
      </c>
      <c r="F42" s="125" t="s">
        <v>267</v>
      </c>
      <c r="G42" s="125" t="s">
        <v>296</v>
      </c>
      <c r="H42" s="125" t="s">
        <v>274</v>
      </c>
      <c r="I42" s="126" t="s">
        <v>270</v>
      </c>
      <c r="J42" s="126" t="s">
        <v>366</v>
      </c>
    </row>
    <row r="43" outlineLevel="1" spans="1:10">
      <c r="A43" s="126" t="s">
        <v>222</v>
      </c>
      <c r="B43" s="126" t="s">
        <v>312</v>
      </c>
      <c r="C43" s="126" t="s">
        <v>300</v>
      </c>
      <c r="D43" s="126" t="s">
        <v>304</v>
      </c>
      <c r="E43" s="126" t="s">
        <v>367</v>
      </c>
      <c r="F43" s="125" t="s">
        <v>267</v>
      </c>
      <c r="G43" s="125" t="s">
        <v>273</v>
      </c>
      <c r="H43" s="125" t="s">
        <v>274</v>
      </c>
      <c r="I43" s="126" t="s">
        <v>270</v>
      </c>
      <c r="J43" s="126" t="s">
        <v>368</v>
      </c>
    </row>
    <row r="44" ht="22.5" outlineLevel="1" spans="1:10">
      <c r="A44" s="126" t="s">
        <v>222</v>
      </c>
      <c r="B44" s="126" t="s">
        <v>312</v>
      </c>
      <c r="C44" s="126" t="s">
        <v>308</v>
      </c>
      <c r="D44" s="126" t="s">
        <v>309</v>
      </c>
      <c r="E44" s="126" t="s">
        <v>329</v>
      </c>
      <c r="F44" s="125" t="s">
        <v>267</v>
      </c>
      <c r="G44" s="125" t="s">
        <v>321</v>
      </c>
      <c r="H44" s="125" t="s">
        <v>274</v>
      </c>
      <c r="I44" s="126" t="s">
        <v>270</v>
      </c>
      <c r="J44" s="126" t="s">
        <v>369</v>
      </c>
    </row>
  </sheetData>
  <mergeCells count="10">
    <mergeCell ref="A2:J2"/>
    <mergeCell ref="A3:E3"/>
    <mergeCell ref="A7:A20"/>
    <mergeCell ref="A21:A27"/>
    <mergeCell ref="A28:A38"/>
    <mergeCell ref="A39:A44"/>
    <mergeCell ref="B7:B20"/>
    <mergeCell ref="B21:B27"/>
    <mergeCell ref="B28:B38"/>
    <mergeCell ref="B39:B44"/>
  </mergeCells>
  <printOptions horizontalCentered="1"/>
  <pageMargins left="0.0388888888888889" right="0.0784722222222222" top="0.393055555555556" bottom="0.196527777777778" header="0.354166666666667" footer="0.236111111111111"/>
  <pageSetup paperSize="9" scale="74"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州对下转移支付预算表09-1</vt:lpstr>
      <vt:lpstr>州对下转移支付绩效目标表09-2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2026-05-21T08:35:00Z</dcterms:created>
  <dcterms:modified xsi:type="dcterms:W3CDTF">2026-05-27T09:32:01Z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ies>
</file>