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3" activeTab="17"/>
  </bookViews>
  <sheets>
    <sheet name="封面（芒市）" sheetId="1" r:id="rId1"/>
    <sheet name="部门财务收支预算总表 01-1" sheetId="2" r:id="rId2"/>
    <sheet name="部门收入预算表01-2" sheetId="3" r:id="rId3"/>
    <sheet name="部门支出预算表01-3" sheetId="4" r:id="rId4"/>
    <sheet name="部门财政拨款收支预算总表 02-1" sheetId="5" r:id="rId5"/>
    <sheet name="一般公共预算支出预算表02-2" sheetId="6" r:id="rId6"/>
    <sheet name="一般公共预算“三公”经费支出预算表03" sheetId="7" r:id="rId7"/>
    <sheet name="部门基本支出预算表04" sheetId="8" r:id="rId8"/>
    <sheet name="部门项目支出预算表05-1" sheetId="9" r:id="rId9"/>
    <sheet name="部门项目支出绩效目标表05-2" sheetId="10" r:id="rId10"/>
    <sheet name="部门政府性基金预算支出预算表06" sheetId="11" r:id="rId11"/>
    <sheet name="部门政府采购预算表07" sheetId="12" r:id="rId12"/>
    <sheet name="部门政府购买服务预算表08" sheetId="13" r:id="rId13"/>
    <sheet name="市对下转移支付预算表09-1" sheetId="14" r:id="rId14"/>
    <sheet name="市对下转移支付绩效目标表09-2" sheetId="15" r:id="rId15"/>
    <sheet name="新增资产配置表10" sheetId="16" r:id="rId16"/>
    <sheet name="上级补助项目支出预算表11" sheetId="17" r:id="rId17"/>
    <sheet name="部门项目中期规划预算表12" sheetId="18" r:id="rId18"/>
  </sheets>
  <definedNames>
    <definedName name="_xlnm._FilterDatabase" localSheetId="7" hidden="1">部门基本支出预算表04!$A$1:$W$34</definedName>
  </definedNames>
  <calcPr calcId="144525"/>
</workbook>
</file>

<file path=xl/sharedStrings.xml><?xml version="1.0" encoding="utf-8"?>
<sst xmlns="http://schemas.openxmlformats.org/spreadsheetml/2006/main" count="826" uniqueCount="343">
  <si>
    <t>2026 年 部 门 预 算</t>
  </si>
  <si>
    <t>部门编成日期: 2026年1月5日</t>
  </si>
  <si>
    <t xml:space="preserve">       部门编成日期：二〇二四年十二月十七日</t>
  </si>
  <si>
    <t>市政府通过日期: 2026年1月9日</t>
  </si>
  <si>
    <t>市财政批复日期: 2026年2月15日</t>
  </si>
  <si>
    <t>芒市财政局(公章)</t>
  </si>
  <si>
    <t xml:space="preserve">审核人:宋边疆 </t>
  </si>
  <si>
    <t>审核人:宋边疆</t>
  </si>
  <si>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</si>
  <si>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</si>
  <si>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</si>
  <si>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</si>
  <si>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</si>
  <si>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</si>
  <si>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</si>
  <si>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</si>
  <si>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</si>
  <si>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</si>
  <si>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</si>
  <si>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</si>
  <si>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</si>
  <si>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</si>
  <si>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</si>
  <si>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</si>
  <si>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</si>
  <si>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</si>
  <si>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</si>
  <si>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</si>
  <si>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</si>
  <si>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</si>
  <si>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</si>
  <si>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</si>
  <si>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</si>
  <si>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</si>
  <si>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</si>
  <si>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</si>
  <si>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</si>
  <si>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</si>
  <si>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</si>
  <si>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</si>
  <si>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</si>
  <si>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</si>
  <si>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</si>
  <si>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</si>
  <si>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</si>
  <si>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</si>
  <si>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</si>
  <si>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</si>
  <si>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</si>
  <si>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</si>
  <si>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</si>
  <si>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</si>
  <si>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</si>
  <si>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265001</t>
  </si>
  <si>
    <t>芒市红十字会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</si>
  <si>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</si>
  <si>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</si>
  <si>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</si>
  <si>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</si>
  <si>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</si>
  <si>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</si>
  <si>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</si>
  <si>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</si>
  <si>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</si>
  <si>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</si>
  <si>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</si>
  <si>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</si>
  <si>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</si>
  <si>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</si>
  <si>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</si>
  <si>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</si>
  <si>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</si>
  <si>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</si>
  <si>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</si>
  <si>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</si>
  <si>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</si>
  <si>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</si>
  <si>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</si>
  <si>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</si>
  <si>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</si>
  <si>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</si>
  <si>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</si>
  <si>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</si>
  <si>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</si>
  <si>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</si>
  <si>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</si>
  <si>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</si>
  <si>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</si>
  <si>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</si>
  <si>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</si>
  <si>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</si>
  <si>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</si>
  <si>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20816</t>
  </si>
  <si>
    <t>红十字事业</t>
  </si>
  <si>
    <t>2081601</t>
  </si>
  <si>
    <t>行政运行</t>
  </si>
  <si>
    <t>2081699</t>
  </si>
  <si>
    <t>其他红十字事业支出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</si>
  <si>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</si>
  <si>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</si>
  <si>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</si>
  <si>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</si>
  <si>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</si>
  <si>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</si>
  <si>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</si>
  <si>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</si>
  <si>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</si>
  <si>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</si>
  <si>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</si>
  <si>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</si>
  <si>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</si>
  <si>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</si>
  <si>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</si>
  <si>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</si>
  <si>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</si>
  <si>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</si>
  <si>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</si>
  <si>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</si>
  <si>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</si>
  <si>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</si>
  <si>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</si>
  <si>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</si>
  <si>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</si>
  <si>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</si>
  <si>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</si>
  <si>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</si>
  <si>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</si>
  <si>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</si>
  <si>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</si>
  <si>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</si>
  <si>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</si>
  <si>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</si>
  <si>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</si>
  <si>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</si>
  <si>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</si>
  <si>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</si>
  <si>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</si>
  <si>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</si>
  <si>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</si>
  <si>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</si>
  <si>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</si>
  <si>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</si>
  <si>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</si>
  <si>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</si>
  <si>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</si>
  <si>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</si>
  <si>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</si>
  <si>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</si>
  <si>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</si>
  <si>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</si>
  <si>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</si>
  <si>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</si>
  <si>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</si>
  <si>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</si>
  <si>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</si>
  <si>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</si>
  <si>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</si>
  <si>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</si>
  <si>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</si>
  <si>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</si>
  <si>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</si>
  <si>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</si>
  <si>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</si>
  <si>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</si>
  <si>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533103210000000017149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</si>
  <si>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</si>
  <si>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</si>
  <si>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</si>
  <si>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</si>
  <si>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</si>
  <si>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</si>
  <si>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</si>
  <si>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533103210000000017150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</si>
  <si>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</si>
  <si>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</si>
  <si>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</si>
  <si>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</si>
  <si>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</si>
  <si>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</si>
  <si>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</si>
  <si>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</si>
  <si>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</si>
  <si>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533103210000000017151</t>
  </si>
  <si>
    <t>30113</t>
  </si>
  <si>
    <t>533103221100000358353</t>
  </si>
  <si>
    <t>公用经费安排的对个人和家庭的补助</t>
  </si>
  <si>
    <t>30305</t>
  </si>
  <si>
    <t>生活补助</t>
  </si>
  <si>
    <t>533103210000000017155</t>
  </si>
  <si>
    <t>一般公用经费</t>
  </si>
  <si>
    <t>30201</t>
  </si>
  <si>
    <t>办公费</t>
  </si>
  <si>
    <t>30226</t>
  </si>
  <si>
    <t>劳务费</t>
  </si>
  <si>
    <t>30211</t>
  </si>
  <si>
    <t>差旅费</t>
  </si>
  <si>
    <t>30299</t>
  </si>
  <si>
    <t>其他商品和服务支出</t>
  </si>
  <si>
    <t>533103261100005019129</t>
  </si>
  <si>
    <t>公用经费安排的其他工资福利支出</t>
  </si>
  <si>
    <t>30114</t>
  </si>
  <si>
    <t>医疗费</t>
  </si>
  <si>
    <t>30227</t>
  </si>
  <si>
    <t>委托业务费</t>
  </si>
  <si>
    <t>533103210000000017153</t>
  </si>
  <si>
    <t>工会经费</t>
  </si>
  <si>
    <t>30228</t>
  </si>
  <si>
    <t>533103210000000017152</t>
  </si>
  <si>
    <t>公务交通补贴</t>
  </si>
  <si>
    <t>30239</t>
  </si>
  <si>
    <t>其他交通费用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</si>
  <si>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</si>
  <si>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</si>
  <si>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</si>
  <si>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</si>
  <si>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</si>
  <si>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</si>
  <si>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</si>
  <si>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单自有资金</t>
  </si>
  <si>
    <t>专项业务类</t>
  </si>
  <si>
    <t>533103231100001230141</t>
  </si>
  <si>
    <t>芒市红十字会工作经费</t>
  </si>
  <si>
    <t>事业发展类</t>
  </si>
  <si>
    <t>533103251100004042391</t>
  </si>
  <si>
    <t>30217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</si>
  <si>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</si>
  <si>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</si>
  <si>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</si>
  <si>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</si>
  <si>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</si>
  <si>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</si>
  <si>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</si>
  <si>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</si>
  <si>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</si>
  <si>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</si>
  <si>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</si>
  <si>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保障培训教师费及保险</t>
  </si>
  <si>
    <t>产出指标</t>
  </si>
  <si>
    <t>数量指标</t>
  </si>
  <si>
    <t>保障人数</t>
  </si>
  <si>
    <t>&gt;=</t>
  </si>
  <si>
    <t>人</t>
  </si>
  <si>
    <t>定量指标</t>
  </si>
  <si>
    <t>反映保障工资人数</t>
  </si>
  <si>
    <t>效益指标</t>
  </si>
  <si>
    <t>社会效益</t>
  </si>
  <si>
    <t>保障聘用人员收入水平</t>
  </si>
  <si>
    <t>=</t>
  </si>
  <si>
    <t>保障</t>
  </si>
  <si>
    <t>定性指标</t>
  </si>
  <si>
    <t>反映保障聘用人员收入水平</t>
  </si>
  <si>
    <t>满意度指标</t>
  </si>
  <si>
    <t>服务对象满意度</t>
  </si>
  <si>
    <t>保障对象满意度</t>
  </si>
  <si>
    <t>90</t>
  </si>
  <si>
    <t>%</t>
  </si>
  <si>
    <t>反映保障对象满意度</t>
  </si>
  <si>
    <t>该资金主要用于培训教材、教具耗材、场地租用、教师课酬、组织考试和救护员证书、行政办公费费用等费用。</t>
  </si>
  <si>
    <t>开设课程门数</t>
  </si>
  <si>
    <t>门</t>
  </si>
  <si>
    <t>反映预算部门（单位）组织开展各类培训开设课程的数量。</t>
  </si>
  <si>
    <t>组织培训期数</t>
  </si>
  <si>
    <t>80</t>
  </si>
  <si>
    <t>次</t>
  </si>
  <si>
    <t>反映预算部门（单位）组织开展各类培训的期数。</t>
  </si>
  <si>
    <t>培训参加人次</t>
  </si>
  <si>
    <t>4000</t>
  </si>
  <si>
    <t>人次</t>
  </si>
  <si>
    <t>反映预算部门（单位）组织开展各类培训的人次。</t>
  </si>
  <si>
    <t>质量指标</t>
  </si>
  <si>
    <t>培训人员合格率</t>
  </si>
  <si>
    <t>100</t>
  </si>
  <si>
    <t>反映预算部门（单位）组织开展各类培训的质量。
培训人员合格率=（合格的学员数量/培训总学员数量）*100%。</t>
  </si>
  <si>
    <t>培训出勤率</t>
  </si>
  <si>
    <t>反映预算部门（单位）组织开展各类培训中参训人员的出勤情况。
培训出勤率=（实际出勤学员数量/参加培训学员数量）*100%。</t>
  </si>
  <si>
    <t>参训率</t>
  </si>
  <si>
    <t>反映预算部门（单位）组织开展各类培训中预计参训情况。
参训率=（年参训人数/应参训人数）*100%。</t>
  </si>
  <si>
    <t>扩大卫生救护知识普及面</t>
  </si>
  <si>
    <t>扩大</t>
  </si>
  <si>
    <t>反映单位开展培训工作的达到的社会效益</t>
  </si>
  <si>
    <t>参训人员满意度</t>
  </si>
  <si>
    <t>85</t>
  </si>
  <si>
    <t>反映参训人员对培训内容、讲师授课、课程设置和培训效果等的满意度。
参训人员满意度=（对培训整体满意的参训人数/参训总人数）*100%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</si>
  <si>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</si>
  <si>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</si>
  <si>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</si>
  <si>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</si>
  <si>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</si>
  <si>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备注：芒市红十字会无政府性基金预算，本表无数据，公开空表。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</si>
  <si>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</si>
  <si>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</si>
  <si>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</si>
  <si>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</si>
  <si>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</si>
  <si>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</si>
  <si>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</si>
  <si>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</si>
  <si>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</si>
  <si>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</si>
  <si>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</si>
  <si>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</si>
  <si>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复印纸</t>
  </si>
  <si>
    <t>批</t>
  </si>
  <si>
    <t>预算08表</t>
  </si>
  <si>
    <t>政府购买服务项目</t>
  </si>
  <si>
    <t>政府购买服务目录</t>
  </si>
  <si>
    <t>备注：芒市红十字会无政府购买服务预算，本表无数据，公开空表。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</si>
  <si>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</si>
  <si>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</si>
  <si>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</si>
  <si>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</si>
  <si>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</si>
  <si>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</si>
  <si>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</si>
  <si>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</si>
  <si>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</si>
  <si>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</si>
  <si>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</si>
  <si>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</si>
  <si>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</si>
  <si>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</si>
  <si>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</si>
  <si>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遮放农场管委会</t>
  </si>
  <si>
    <t>备注：芒市红十字会无对下转移支付预算，本表无数据，公开空表。</t>
  </si>
  <si>
    <t>预算09-2表</t>
  </si>
  <si>
    <t/>
  </si>
  <si>
    <t>备注：芒市红十字会无市对下转移支付预算，本表无数据，公开空表。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</si>
  <si>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</si>
  <si>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</si>
  <si>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</si>
  <si>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</si>
  <si>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</si>
  <si>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</si>
  <si>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</si>
  <si>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</si>
  <si>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备注：1.涉及土地使用权、房屋、公务用车购置，按照现行相关管理制度规定报批，以职能部门审批意见为准。
      2.芒市红十字会无新增资产配置预算，本表无数据，公开空表。</t>
  </si>
  <si>
    <t>预算11表</t>
  </si>
  <si>
    <t>上级补助</t>
  </si>
  <si>
    <t>备注：芒市红十字会无上级转移支付补助项目支出预算，本表无数据，公开空表。</t>
  </si>
  <si>
    <t>预算12表</t>
  </si>
  <si>
    <t>项目级次</t>
  </si>
  <si>
    <t>313 事业发展类</t>
  </si>
  <si>
    <t>本级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</si>
</sst>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</numFmts>
  <fonts count="44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b/>
      <sz val="33"/>
      <color rgb="FF000000"/>
      <name val="KaiTi"/>
      <charset val="134"/>
    </font>
    <font>
      <b/>
      <sz val="32"/>
      <color rgb="FF000000"/>
      <name val="KaiTi"/>
      <charset val="134"/>
    </font>
    <font>
      <b/>
      <sz val="18"/>
      <color rgb="FF000000"/>
      <name val="SimSun"/>
      <charset val="134"/>
    </font>
    <font>
      <sz val="17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2" borderId="1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7" applyNumberFormat="0" applyAlignment="0" applyProtection="0">
      <alignment vertical="center"/>
    </xf>
    <xf numFmtId="0" fontId="34" fillId="4" borderId="18" applyNumberFormat="0" applyAlignment="0" applyProtection="0">
      <alignment vertical="center"/>
    </xf>
    <xf numFmtId="0" fontId="35" fillId="4" borderId="17" applyNumberFormat="0" applyAlignment="0" applyProtection="0">
      <alignment vertical="center"/>
    </xf>
    <xf numFmtId="0" fontId="36" fillId="5" borderId="19" applyNumberFormat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0" fontId="1" fillId="0" borderId="7">
      <alignment horizontal="right" vertical="center"/>
    </xf>
    <xf numFmtId="178" fontId="1" fillId="0" borderId="7">
      <alignment horizontal="right" vertical="center"/>
    </xf>
    <xf numFmtId="49" fontId="1" fillId="0" borderId="7">
      <alignment horizontal="left" vertical="center" wrapText="1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80" fontId="1" fillId="0" borderId="7">
      <alignment horizontal="right" vertical="center"/>
    </xf>
  </cellStyleXfs>
  <cellXfs count="190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5" fillId="0" borderId="0" xfId="0" applyFont="1" applyBorder="1">
      <alignment vertical="top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5" fillId="0" borderId="9" xfId="0" applyBorder="1" applyAlignment="1">
      <alignment horizontal="center" vertical="center"/>
    </xf>
    <xf numFmtId="0" fontId="5" fillId="0" borderId="2" xfId="0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8" fontId="4" fillId="0" borderId="7" xfId="54" applyFont="1">
      <alignment horizontal="right" vertical="center"/>
    </xf>
    <xf numFmtId="0" fontId="0" fillId="0" borderId="0" xfId="0" applyFill="1" applyBorder="1">
      <alignment vertical="top"/>
    </xf>
    <xf numFmtId="0" fontId="13" fillId="0" borderId="0" xfId="0" applyFill="1" applyBorder="1">
      <alignment vertical="top"/>
    </xf>
    <xf numFmtId="0" fontId="12" fillId="0" borderId="0" xfId="0" applyFont="1" applyFill="1" applyBorder="1" applyAlignment="1">
      <alignment horizontal="center" vertical="center"/>
    </xf>
    <xf numFmtId="0" fontId="13" fillId="0" borderId="7" xfId="0" applyFill="1" applyBorder="1" applyAlignment="1">
      <alignment horizontal="center" vertical="center" wrapText="1"/>
    </xf>
    <xf numFmtId="49" fontId="4" fillId="0" borderId="7" xfId="53" applyFont="1" applyFill="1">
      <alignment horizontal="left" vertical="center" wrapText="1"/>
    </xf>
    <xf numFmtId="178" fontId="4" fillId="0" borderId="7" xfId="54" applyFont="1" applyFill="1">
      <alignment horizontal="right" vertical="center"/>
    </xf>
    <xf numFmtId="0" fontId="13" fillId="0" borderId="7" xfId="0" applyFill="1" applyBorder="1" applyAlignment="1">
      <alignment horizontal="center" vertical="center"/>
    </xf>
    <xf numFmtId="0" fontId="13" fillId="0" borderId="0" xfId="0" applyFill="1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8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8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3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22" fillId="0" borderId="0" xfId="0" applyFont="1" applyBorder="1" applyAlignment="1">
      <alignment horizontal="center" vertical="center"/>
    </xf>
    <xf numFmtId="0" fontId="13" fillId="0" borderId="0" xfId="0" applyBorder="1">
      <alignment vertical="top"/>
    </xf>
    <xf numFmtId="0" fontId="23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righ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8"/>
  <sheetViews>
    <sheetView showZeros="0" workbookViewId="0">
      <selection activeCell="D41" sqref="D41"/>
    </sheetView>
  </sheetViews>
  <sheetFormatPr defaultColWidth="10.2857142857143" defaultRowHeight="15" customHeight="1" outlineLevelCol="6"/>
  <cols>
    <col min="1" max="1" width="3.14285714285714" customWidth="1"/>
    <col min="2" max="2" width="10.4190476190476" customWidth="1"/>
    <col min="3" max="3" width="17.2857142857143" customWidth="1"/>
    <col min="4" max="5" width="22.2857142857143" customWidth="1"/>
    <col min="6" max="6" width="22.4190476190476" customWidth="1"/>
    <col min="7" max="7" width="22.2857142857143" customWidth="1"/>
  </cols>
  <sheetData>
    <row r="1" ht="23.25" customHeight="1"/>
    <row r="2" ht="84" customHeight="1" spans="2:7">
      <c r="B2" s="183" t="str">
        <f>"芒市红十字会"</f>
        <v>芒市红十字会</v>
      </c>
      <c r="C2" s="183"/>
      <c r="D2" s="183"/>
      <c r="E2" s="183"/>
      <c r="F2" s="183"/>
      <c r="G2" s="183"/>
    </row>
    <row r="3" ht="25.5" customHeight="1" spans="2:7">
      <c r="B3" s="183"/>
      <c r="C3" s="183"/>
      <c r="D3" s="183"/>
      <c r="E3" s="183"/>
      <c r="F3" s="183"/>
      <c r="G3" s="183"/>
    </row>
    <row r="4" ht="25.5" customHeight="1" spans="2:7">
      <c r="B4" s="183"/>
      <c r="C4" s="183"/>
      <c r="D4" s="183"/>
      <c r="E4" s="183"/>
      <c r="F4" s="183"/>
      <c r="G4" s="183"/>
    </row>
    <row r="5" ht="15.75" customHeight="1" spans="2:7">
      <c r="B5" s="184" t="s">
        <v>0</v>
      </c>
      <c r="C5" s="184"/>
      <c r="D5" s="184"/>
      <c r="E5" s="184"/>
      <c r="F5" s="184"/>
      <c r="G5" s="184"/>
    </row>
    <row r="6" ht="15.75" customHeight="1" spans="2:7">
      <c r="B6" s="184"/>
      <c r="C6" s="184"/>
      <c r="D6" s="184"/>
      <c r="E6" s="184"/>
      <c r="F6" s="184"/>
      <c r="G6" s="184"/>
    </row>
    <row r="7" ht="15.75" customHeight="1" spans="2:7">
      <c r="B7" s="184"/>
      <c r="C7" s="184"/>
      <c r="D7" s="184"/>
      <c r="E7" s="184"/>
      <c r="F7" s="184"/>
      <c r="G7" s="184"/>
    </row>
    <row r="8" ht="20.25" customHeight="1" spans="2:7">
      <c r="B8" s="184"/>
      <c r="C8" s="184"/>
      <c r="D8" s="184"/>
      <c r="E8" s="184"/>
      <c r="F8" s="184"/>
      <c r="G8" s="184"/>
    </row>
    <row r="9" ht="15.75" customHeight="1" spans="2:7">
      <c r="B9" s="184"/>
      <c r="C9" s="184"/>
      <c r="D9" s="184"/>
      <c r="E9" s="184"/>
      <c r="F9" s="184"/>
      <c r="G9" s="184"/>
    </row>
    <row r="10" ht="26.25" customHeight="1" spans="1:7">
      <c r="A10" s="185" t="s">
        <v>1</v>
      </c>
      <c r="B10" s="185"/>
      <c r="C10" s="185" t="s">
        <v>2</v>
      </c>
      <c r="D10" s="185"/>
      <c r="E10" s="185"/>
      <c r="F10" s="185"/>
      <c r="G10" s="185"/>
    </row>
    <row r="11" customHeight="1" spans="1:7">
      <c r="A11" s="185"/>
      <c r="B11" s="185"/>
      <c r="C11" s="185"/>
      <c r="D11" s="185"/>
      <c r="E11" s="185"/>
      <c r="F11" s="185"/>
      <c r="G11" s="185"/>
    </row>
    <row r="12" ht="26.25" customHeight="1" spans="1:7">
      <c r="A12" s="185" t="s">
        <v>3</v>
      </c>
      <c r="B12" s="185"/>
      <c r="C12" s="185"/>
      <c r="D12" s="185"/>
      <c r="E12" s="185"/>
      <c r="F12" s="185"/>
      <c r="G12" s="185"/>
    </row>
    <row r="13" ht="18.75" customHeight="1" spans="1:7">
      <c r="A13" s="185"/>
      <c r="B13" s="185"/>
      <c r="C13" s="185"/>
      <c r="D13" s="185"/>
      <c r="E13" s="185"/>
      <c r="F13" s="185"/>
      <c r="G13" s="185"/>
    </row>
    <row r="14" ht="26.25" customHeight="1" spans="1:7">
      <c r="A14" s="185" t="s">
        <v>4</v>
      </c>
      <c r="B14" s="185"/>
      <c r="C14" s="185"/>
      <c r="D14" s="185"/>
      <c r="E14" s="185"/>
      <c r="F14" s="185"/>
      <c r="G14" s="185"/>
    </row>
    <row r="15" ht="18.75" customHeight="1" spans="1:7">
      <c r="A15" s="186"/>
      <c r="B15" s="186"/>
      <c r="C15" s="186"/>
      <c r="D15" s="186"/>
      <c r="E15" s="186"/>
      <c r="F15" s="186"/>
      <c r="G15" s="186"/>
    </row>
    <row r="16" ht="18.75" customHeight="1" spans="1:7">
      <c r="A16" s="186"/>
      <c r="B16" s="186"/>
      <c r="C16" s="186"/>
      <c r="D16" s="186"/>
      <c r="E16" s="186"/>
      <c r="F16" s="186"/>
      <c r="G16" s="186"/>
    </row>
    <row r="17" ht="22.5" customHeight="1" spans="1:7">
      <c r="A17" s="186"/>
      <c r="B17" s="187" t="s">
        <v>5</v>
      </c>
      <c r="C17" s="187"/>
      <c r="D17" s="187"/>
      <c r="E17" s="188"/>
      <c r="F17" s="189" t="s">
        <v>6</v>
      </c>
      <c r="G17" s="189" t="s">
        <v>7</v>
      </c>
    </row>
  </sheetData>
  <mergeCells count="11">
    <mergeCell ref="B2:G2"/>
    <mergeCell ref="A10:G10"/>
    <mergeCell ref="A12:G12"/>
    <mergeCell ref="A14:G14"/>
    <mergeCell ref="G15:G16"/>
    <mergeCell ref="B5:G9"/>
    <mergeCell ref="B2:G4"/>
    <mergeCell ref="B15:C16"/>
    <mergeCell ref="D15:E16"/>
    <mergeCell ref="B17:D18"/>
    <mergeCell ref="F17:G1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17"/>
  <sheetViews>
    <sheetView showZeros="0" topLeftCell="A4" workbookViewId="0">
      <selection activeCell="F16" sqref="F16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25"/>
      <c r="B1" s="125"/>
      <c r="C1" s="125"/>
      <c r="D1" s="125"/>
      <c r="E1" s="125"/>
      <c r="F1" s="125"/>
      <c r="G1" s="125"/>
      <c r="H1" s="125"/>
      <c r="I1" s="125"/>
      <c r="J1" s="129" t="s">
        <v>225</v>
      </c>
    </row>
    <row r="2" ht="34.5" customHeight="1" spans="1:10">
      <c r="A2" s="126" t="str">
        <f>"2026"&amp;"年部门项目支出绩效目标表"</f>
        <v>2026年部门项目支出绩效目标表</v>
      </c>
      <c r="B2" s="126"/>
      <c r="C2" s="126"/>
      <c r="D2" s="126"/>
      <c r="E2" s="126"/>
      <c r="F2" s="126"/>
      <c r="G2" s="126"/>
      <c r="H2" s="126"/>
      <c r="I2" s="126"/>
      <c r="J2" s="126"/>
    </row>
    <row r="3" ht="18.75" customHeight="1" spans="1:10">
      <c r="A3" s="125" t="str">
        <f>"单位名称："&amp;"芒市红十字会"</f>
        <v>单位名称：芒市红十字会</v>
      </c>
      <c r="B3" s="125"/>
      <c r="C3" s="125"/>
      <c r="D3" s="125"/>
      <c r="E3" s="125"/>
      <c r="F3" s="125"/>
      <c r="G3" s="125"/>
      <c r="H3" s="125"/>
      <c r="I3" s="125"/>
      <c r="J3" s="125"/>
    </row>
    <row r="4" ht="22.5" customHeight="1" spans="1:10">
      <c r="A4" s="127" t="s">
        <v>226</v>
      </c>
      <c r="B4" s="127" t="s">
        <v>227</v>
      </c>
      <c r="C4" s="127" t="s">
        <v>228</v>
      </c>
      <c r="D4" s="127" t="s">
        <v>229</v>
      </c>
      <c r="E4" s="127" t="s">
        <v>230</v>
      </c>
      <c r="F4" s="127" t="s">
        <v>231</v>
      </c>
      <c r="G4" s="127" t="s">
        <v>232</v>
      </c>
      <c r="H4" s="127" t="s">
        <v>233</v>
      </c>
      <c r="I4" s="127" t="s">
        <v>234</v>
      </c>
      <c r="J4" s="127" t="s">
        <v>235</v>
      </c>
    </row>
    <row r="5" ht="22.5" customHeight="1" spans="1:10">
      <c r="A5" s="127" t="s">
        <v>67</v>
      </c>
      <c r="B5" s="127" t="s">
        <v>68</v>
      </c>
      <c r="C5" s="127" t="s">
        <v>69</v>
      </c>
      <c r="D5" s="127" t="s">
        <v>70</v>
      </c>
      <c r="E5" s="127" t="s">
        <v>71</v>
      </c>
      <c r="F5" s="127" t="s">
        <v>72</v>
      </c>
      <c r="G5" s="127" t="s">
        <v>73</v>
      </c>
      <c r="H5" s="127" t="s">
        <v>74</v>
      </c>
      <c r="I5" s="127" t="s">
        <v>75</v>
      </c>
      <c r="J5" s="127" t="s">
        <v>76</v>
      </c>
    </row>
    <row r="6" ht="52.5" customHeight="1" spans="1:10">
      <c r="A6" s="127" t="s">
        <v>54</v>
      </c>
      <c r="B6" s="127"/>
      <c r="C6" s="127"/>
      <c r="D6" s="127"/>
      <c r="E6" s="127"/>
      <c r="F6" s="127"/>
      <c r="G6" s="127"/>
      <c r="H6" s="127"/>
      <c r="I6" s="127"/>
      <c r="J6" s="127"/>
    </row>
    <row r="7" ht="52.5" customHeight="1" outlineLevel="1" spans="1:10">
      <c r="A7" s="128" t="s">
        <v>221</v>
      </c>
      <c r="B7" s="128" t="s">
        <v>236</v>
      </c>
      <c r="C7" s="128" t="s">
        <v>237</v>
      </c>
      <c r="D7" s="128" t="s">
        <v>238</v>
      </c>
      <c r="E7" s="128" t="s">
        <v>239</v>
      </c>
      <c r="F7" s="128" t="s">
        <v>240</v>
      </c>
      <c r="G7" s="127" t="s">
        <v>69</v>
      </c>
      <c r="H7" s="127" t="s">
        <v>241</v>
      </c>
      <c r="I7" s="128" t="s">
        <v>242</v>
      </c>
      <c r="J7" s="128" t="s">
        <v>243</v>
      </c>
    </row>
    <row r="8" ht="52.5" customHeight="1" outlineLevel="1" spans="1:10">
      <c r="A8" s="128" t="s">
        <v>221</v>
      </c>
      <c r="B8" s="128" t="s">
        <v>236</v>
      </c>
      <c r="C8" s="128" t="s">
        <v>244</v>
      </c>
      <c r="D8" s="128" t="s">
        <v>245</v>
      </c>
      <c r="E8" s="128" t="s">
        <v>246</v>
      </c>
      <c r="F8" s="128" t="s">
        <v>247</v>
      </c>
      <c r="G8" s="127" t="s">
        <v>248</v>
      </c>
      <c r="H8" s="127"/>
      <c r="I8" s="128" t="s">
        <v>249</v>
      </c>
      <c r="J8" s="128" t="s">
        <v>250</v>
      </c>
    </row>
    <row r="9" ht="52.5" customHeight="1" outlineLevel="1" spans="1:10">
      <c r="A9" s="128" t="s">
        <v>221</v>
      </c>
      <c r="B9" s="128" t="s">
        <v>236</v>
      </c>
      <c r="C9" s="128" t="s">
        <v>251</v>
      </c>
      <c r="D9" s="128" t="s">
        <v>252</v>
      </c>
      <c r="E9" s="128" t="s">
        <v>253</v>
      </c>
      <c r="F9" s="128" t="s">
        <v>240</v>
      </c>
      <c r="G9" s="127" t="s">
        <v>254</v>
      </c>
      <c r="H9" s="127" t="s">
        <v>255</v>
      </c>
      <c r="I9" s="128" t="s">
        <v>242</v>
      </c>
      <c r="J9" s="128" t="s">
        <v>256</v>
      </c>
    </row>
    <row r="10" ht="52.5" customHeight="1" outlineLevel="1" spans="1:10">
      <c r="A10" s="128" t="s">
        <v>218</v>
      </c>
      <c r="B10" s="128" t="s">
        <v>257</v>
      </c>
      <c r="C10" s="128" t="s">
        <v>237</v>
      </c>
      <c r="D10" s="128" t="s">
        <v>238</v>
      </c>
      <c r="E10" s="128" t="s">
        <v>258</v>
      </c>
      <c r="F10" s="128" t="s">
        <v>240</v>
      </c>
      <c r="G10" s="127" t="s">
        <v>68</v>
      </c>
      <c r="H10" s="127" t="s">
        <v>259</v>
      </c>
      <c r="I10" s="128" t="s">
        <v>242</v>
      </c>
      <c r="J10" s="128" t="s">
        <v>260</v>
      </c>
    </row>
    <row r="11" ht="52.5" customHeight="1" outlineLevel="1" spans="1:10">
      <c r="A11" s="128" t="s">
        <v>218</v>
      </c>
      <c r="B11" s="128" t="s">
        <v>257</v>
      </c>
      <c r="C11" s="128" t="s">
        <v>237</v>
      </c>
      <c r="D11" s="128" t="s">
        <v>238</v>
      </c>
      <c r="E11" s="128" t="s">
        <v>261</v>
      </c>
      <c r="F11" s="128" t="s">
        <v>240</v>
      </c>
      <c r="G11" s="127" t="s">
        <v>262</v>
      </c>
      <c r="H11" s="127" t="s">
        <v>263</v>
      </c>
      <c r="I11" s="128" t="s">
        <v>242</v>
      </c>
      <c r="J11" s="128" t="s">
        <v>264</v>
      </c>
    </row>
    <row r="12" ht="52.5" customHeight="1" outlineLevel="1" spans="1:10">
      <c r="A12" s="128" t="s">
        <v>218</v>
      </c>
      <c r="B12" s="128" t="s">
        <v>257</v>
      </c>
      <c r="C12" s="128" t="s">
        <v>237</v>
      </c>
      <c r="D12" s="128" t="s">
        <v>238</v>
      </c>
      <c r="E12" s="128" t="s">
        <v>265</v>
      </c>
      <c r="F12" s="128" t="s">
        <v>240</v>
      </c>
      <c r="G12" s="127" t="s">
        <v>266</v>
      </c>
      <c r="H12" s="127" t="s">
        <v>267</v>
      </c>
      <c r="I12" s="128" t="s">
        <v>242</v>
      </c>
      <c r="J12" s="128" t="s">
        <v>268</v>
      </c>
    </row>
    <row r="13" ht="52.5" customHeight="1" outlineLevel="1" spans="1:10">
      <c r="A13" s="128" t="s">
        <v>218</v>
      </c>
      <c r="B13" s="128" t="s">
        <v>257</v>
      </c>
      <c r="C13" s="128" t="s">
        <v>237</v>
      </c>
      <c r="D13" s="128" t="s">
        <v>269</v>
      </c>
      <c r="E13" s="128" t="s">
        <v>270</v>
      </c>
      <c r="F13" s="128" t="s">
        <v>247</v>
      </c>
      <c r="G13" s="127" t="s">
        <v>271</v>
      </c>
      <c r="H13" s="127" t="s">
        <v>255</v>
      </c>
      <c r="I13" s="128" t="s">
        <v>242</v>
      </c>
      <c r="J13" s="128" t="s">
        <v>272</v>
      </c>
    </row>
    <row r="14" ht="52.5" customHeight="1" outlineLevel="1" spans="1:10">
      <c r="A14" s="128" t="s">
        <v>218</v>
      </c>
      <c r="B14" s="128" t="s">
        <v>257</v>
      </c>
      <c r="C14" s="128" t="s">
        <v>237</v>
      </c>
      <c r="D14" s="128" t="s">
        <v>269</v>
      </c>
      <c r="E14" s="128" t="s">
        <v>273</v>
      </c>
      <c r="F14" s="128" t="s">
        <v>247</v>
      </c>
      <c r="G14" s="127" t="s">
        <v>271</v>
      </c>
      <c r="H14" s="127" t="s">
        <v>255</v>
      </c>
      <c r="I14" s="128" t="s">
        <v>242</v>
      </c>
      <c r="J14" s="128" t="s">
        <v>274</v>
      </c>
    </row>
    <row r="15" ht="52.5" customHeight="1" outlineLevel="1" spans="1:10">
      <c r="A15" s="128" t="s">
        <v>218</v>
      </c>
      <c r="B15" s="128" t="s">
        <v>257</v>
      </c>
      <c r="C15" s="128" t="s">
        <v>237</v>
      </c>
      <c r="D15" s="128" t="s">
        <v>269</v>
      </c>
      <c r="E15" s="128" t="s">
        <v>275</v>
      </c>
      <c r="F15" s="128" t="s">
        <v>247</v>
      </c>
      <c r="G15" s="127" t="s">
        <v>271</v>
      </c>
      <c r="H15" s="127" t="s">
        <v>255</v>
      </c>
      <c r="I15" s="128" t="s">
        <v>242</v>
      </c>
      <c r="J15" s="128" t="s">
        <v>276</v>
      </c>
    </row>
    <row r="16" ht="52.5" customHeight="1" outlineLevel="1" spans="1:10">
      <c r="A16" s="128" t="s">
        <v>218</v>
      </c>
      <c r="B16" s="128" t="s">
        <v>257</v>
      </c>
      <c r="C16" s="128" t="s">
        <v>244</v>
      </c>
      <c r="D16" s="128" t="s">
        <v>245</v>
      </c>
      <c r="E16" s="128" t="s">
        <v>277</v>
      </c>
      <c r="F16" s="128" t="s">
        <v>247</v>
      </c>
      <c r="G16" s="127" t="s">
        <v>278</v>
      </c>
      <c r="H16" s="127"/>
      <c r="I16" s="128" t="s">
        <v>249</v>
      </c>
      <c r="J16" s="128" t="s">
        <v>279</v>
      </c>
    </row>
    <row r="17" ht="52.5" customHeight="1" outlineLevel="1" spans="1:10">
      <c r="A17" s="128" t="s">
        <v>218</v>
      </c>
      <c r="B17" s="128" t="s">
        <v>257</v>
      </c>
      <c r="C17" s="128" t="s">
        <v>251</v>
      </c>
      <c r="D17" s="128" t="s">
        <v>252</v>
      </c>
      <c r="E17" s="128" t="s">
        <v>280</v>
      </c>
      <c r="F17" s="128" t="s">
        <v>240</v>
      </c>
      <c r="G17" s="127" t="s">
        <v>281</v>
      </c>
      <c r="H17" s="127" t="s">
        <v>255</v>
      </c>
      <c r="I17" s="128" t="s">
        <v>242</v>
      </c>
      <c r="J17" s="128" t="s">
        <v>282</v>
      </c>
    </row>
  </sheetData>
  <mergeCells count="6">
    <mergeCell ref="A2:J2"/>
    <mergeCell ref="A3:E3"/>
    <mergeCell ref="A7:A9"/>
    <mergeCell ref="A10:A17"/>
    <mergeCell ref="B7:B9"/>
    <mergeCell ref="B10:B17"/>
  </mergeCells>
  <pageMargins left="0.75" right="0.75" top="1" bottom="1" header="0.5" footer="0.5"/>
  <pageSetup paperSize="9" scale="52" fitToHeight="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10"/>
  <sheetViews>
    <sheetView showZeros="0" workbookViewId="0">
      <selection activeCell="B14" sqref="B14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5">
        <v>1</v>
      </c>
      <c r="B1" s="116">
        <v>0</v>
      </c>
      <c r="C1" s="115">
        <v>1</v>
      </c>
      <c r="D1" s="93"/>
      <c r="E1" s="93"/>
      <c r="F1" s="114" t="s">
        <v>283</v>
      </c>
    </row>
    <row r="2" ht="26.25" customHeight="1" spans="1:6">
      <c r="A2" s="117" t="str">
        <f>"2026"&amp;"年部门政府性基金预算支出预算表"</f>
        <v>2026年部门政府性基金预算支出预算表</v>
      </c>
      <c r="B2" s="117" t="s">
        <v>284</v>
      </c>
      <c r="C2" s="118"/>
      <c r="D2" s="119"/>
      <c r="E2" s="119"/>
      <c r="F2" s="119"/>
    </row>
    <row r="3" ht="13.5" customHeight="1" spans="1:6">
      <c r="A3" s="120" t="str">
        <f>"单位名称："&amp;"芒市红十字会"</f>
        <v>单位名称：芒市红十字会</v>
      </c>
      <c r="B3" s="120" t="s">
        <v>285</v>
      </c>
      <c r="C3" s="121"/>
      <c r="D3" s="93"/>
      <c r="E3" s="93"/>
      <c r="F3" s="114" t="s">
        <v>9</v>
      </c>
    </row>
    <row r="4" ht="19.5" customHeight="1" spans="1:6">
      <c r="A4" s="60" t="s">
        <v>141</v>
      </c>
      <c r="B4" s="122" t="s">
        <v>56</v>
      </c>
      <c r="C4" s="60" t="s">
        <v>57</v>
      </c>
      <c r="D4" s="34" t="s">
        <v>286</v>
      </c>
      <c r="E4" s="34"/>
      <c r="F4" s="34"/>
    </row>
    <row r="5" ht="18.55" customHeight="1" spans="1:6">
      <c r="A5" s="60"/>
      <c r="B5" s="122"/>
      <c r="C5" s="60"/>
      <c r="D5" s="34" t="s">
        <v>38</v>
      </c>
      <c r="E5" s="34" t="s">
        <v>60</v>
      </c>
      <c r="F5" s="34" t="s">
        <v>61</v>
      </c>
    </row>
    <row r="6" ht="20.25" customHeight="1" spans="1:6">
      <c r="A6" s="60">
        <v>1</v>
      </c>
      <c r="B6" s="123" t="s">
        <v>68</v>
      </c>
      <c r="C6" s="123" t="s">
        <v>69</v>
      </c>
      <c r="D6" s="123" t="s">
        <v>70</v>
      </c>
      <c r="E6" s="123" t="s">
        <v>71</v>
      </c>
      <c r="F6" s="123" t="s">
        <v>72</v>
      </c>
    </row>
    <row r="7" ht="30" customHeight="1" spans="1:6">
      <c r="A7" s="32"/>
      <c r="B7" s="122"/>
      <c r="C7" s="32"/>
      <c r="D7" s="76"/>
      <c r="E7" s="124"/>
      <c r="F7" s="124"/>
    </row>
    <row r="8" ht="30" customHeight="1" spans="1:6">
      <c r="A8" s="22"/>
      <c r="B8" s="22"/>
      <c r="C8" s="22"/>
      <c r="D8" s="76"/>
      <c r="E8" s="124"/>
      <c r="F8" s="124"/>
    </row>
    <row r="9" ht="30" customHeight="1" spans="1:6">
      <c r="A9" s="20" t="s">
        <v>287</v>
      </c>
      <c r="B9" s="20" t="s">
        <v>287</v>
      </c>
      <c r="C9" s="20" t="s">
        <v>287</v>
      </c>
      <c r="D9" s="76"/>
      <c r="E9" s="124"/>
      <c r="F9" s="124"/>
    </row>
    <row r="10" customHeight="1" spans="1:1">
      <c r="A10" s="38" t="s">
        <v>288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pageSetup paperSize="9" scale="8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Q10"/>
  <sheetViews>
    <sheetView showZeros="0" workbookViewId="0">
      <selection activeCell="A1" sqref="A1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5"/>
      <c r="P1" s="105"/>
      <c r="Q1" s="42" t="s">
        <v>289</v>
      </c>
    </row>
    <row r="2" ht="27.75" customHeight="1" spans="1:17">
      <c r="A2" s="43" t="str">
        <f>"2026"&amp;"年部门政府采购预算表"</f>
        <v>2026年部门政府采购预算表</v>
      </c>
      <c r="B2" s="28"/>
      <c r="C2" s="28"/>
      <c r="D2" s="28"/>
      <c r="E2" s="28"/>
      <c r="F2" s="28"/>
      <c r="G2" s="28"/>
      <c r="H2" s="28"/>
      <c r="I2" s="28"/>
      <c r="J2" s="28"/>
      <c r="K2" s="106"/>
      <c r="L2" s="28"/>
      <c r="M2" s="28"/>
      <c r="N2" s="28"/>
      <c r="O2" s="106"/>
      <c r="P2" s="106"/>
      <c r="Q2" s="28"/>
    </row>
    <row r="3" ht="18.75" customHeight="1" spans="1:17">
      <c r="A3" s="44" t="str">
        <f>"单位名称："&amp;"芒市红十字会"</f>
        <v>单位名称：芒市红十字会</v>
      </c>
      <c r="B3" s="31"/>
      <c r="C3" s="31"/>
      <c r="D3" s="31"/>
      <c r="E3" s="31"/>
      <c r="F3" s="31"/>
      <c r="G3" s="31"/>
      <c r="H3" s="31"/>
      <c r="I3" s="31"/>
      <c r="J3" s="31"/>
      <c r="K3" s="1"/>
      <c r="L3" s="1"/>
      <c r="M3" s="1"/>
      <c r="N3" s="1"/>
      <c r="O3" s="107"/>
      <c r="P3" s="107"/>
      <c r="Q3" s="114" t="s">
        <v>35</v>
      </c>
    </row>
    <row r="4" ht="15.75" customHeight="1" spans="1:17">
      <c r="A4" s="11" t="s">
        <v>290</v>
      </c>
      <c r="B4" s="94" t="s">
        <v>291</v>
      </c>
      <c r="C4" s="94" t="s">
        <v>292</v>
      </c>
      <c r="D4" s="94" t="s">
        <v>293</v>
      </c>
      <c r="E4" s="94" t="s">
        <v>294</v>
      </c>
      <c r="F4" s="94" t="s">
        <v>295</v>
      </c>
      <c r="G4" s="47" t="s">
        <v>148</v>
      </c>
      <c r="H4" s="47"/>
      <c r="I4" s="47"/>
      <c r="J4" s="47"/>
      <c r="K4" s="108"/>
      <c r="L4" s="47"/>
      <c r="M4" s="47"/>
      <c r="N4" s="47"/>
      <c r="O4" s="73"/>
      <c r="P4" s="108"/>
      <c r="Q4" s="48"/>
    </row>
    <row r="5" ht="17.25" customHeight="1" spans="1:17">
      <c r="A5" s="16"/>
      <c r="B5" s="95"/>
      <c r="C5" s="95"/>
      <c r="D5" s="95"/>
      <c r="E5" s="95"/>
      <c r="F5" s="95"/>
      <c r="G5" s="95" t="s">
        <v>38</v>
      </c>
      <c r="H5" s="95" t="s">
        <v>42</v>
      </c>
      <c r="I5" s="95" t="s">
        <v>296</v>
      </c>
      <c r="J5" s="95" t="s">
        <v>297</v>
      </c>
      <c r="K5" s="109" t="s">
        <v>298</v>
      </c>
      <c r="L5" s="110" t="s">
        <v>299</v>
      </c>
      <c r="M5" s="110"/>
      <c r="N5" s="110"/>
      <c r="O5" s="111"/>
      <c r="P5" s="112"/>
      <c r="Q5" s="96"/>
    </row>
    <row r="6" ht="54" customHeight="1" spans="1:17">
      <c r="A6" s="18"/>
      <c r="B6" s="96"/>
      <c r="C6" s="96"/>
      <c r="D6" s="96"/>
      <c r="E6" s="96"/>
      <c r="F6" s="96"/>
      <c r="G6" s="96"/>
      <c r="H6" s="96" t="s">
        <v>41</v>
      </c>
      <c r="I6" s="96"/>
      <c r="J6" s="96"/>
      <c r="K6" s="113"/>
      <c r="L6" s="96" t="s">
        <v>41</v>
      </c>
      <c r="M6" s="96" t="s">
        <v>48</v>
      </c>
      <c r="N6" s="96" t="s">
        <v>300</v>
      </c>
      <c r="O6" s="32" t="s">
        <v>50</v>
      </c>
      <c r="P6" s="113" t="s">
        <v>51</v>
      </c>
      <c r="Q6" s="96" t="s">
        <v>52</v>
      </c>
    </row>
    <row r="7" ht="15" customHeight="1" spans="1:17">
      <c r="A7" s="74">
        <v>1</v>
      </c>
      <c r="B7" s="97">
        <v>2</v>
      </c>
      <c r="C7" s="97">
        <v>3</v>
      </c>
      <c r="D7" s="97">
        <v>4</v>
      </c>
      <c r="E7" s="97">
        <v>5</v>
      </c>
      <c r="F7" s="97">
        <v>6</v>
      </c>
      <c r="G7" s="98">
        <v>7</v>
      </c>
      <c r="H7" s="98">
        <v>8</v>
      </c>
      <c r="I7" s="98">
        <v>9</v>
      </c>
      <c r="J7" s="98">
        <v>10</v>
      </c>
      <c r="K7" s="98">
        <v>11</v>
      </c>
      <c r="L7" s="98">
        <v>12</v>
      </c>
      <c r="M7" s="98">
        <v>13</v>
      </c>
      <c r="N7" s="98">
        <v>14</v>
      </c>
      <c r="O7" s="98">
        <v>15</v>
      </c>
      <c r="P7" s="98">
        <v>16</v>
      </c>
      <c r="Q7" s="98">
        <v>17</v>
      </c>
    </row>
    <row r="8" ht="52.5" customHeight="1" spans="1:17">
      <c r="A8" s="99" t="s">
        <v>54</v>
      </c>
      <c r="B8" s="100"/>
      <c r="C8" s="100"/>
      <c r="D8" s="101"/>
      <c r="E8" s="102"/>
      <c r="F8" s="23">
        <v>5000</v>
      </c>
      <c r="G8" s="23">
        <v>5000</v>
      </c>
      <c r="H8" s="23">
        <v>5000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9" t="str">
        <f>"     "&amp;"一般公用经费"</f>
        <v>     一般公用经费</v>
      </c>
      <c r="B9" s="100" t="s">
        <v>301</v>
      </c>
      <c r="C9" s="100" t="s">
        <v>301</v>
      </c>
      <c r="D9" s="101" t="s">
        <v>302</v>
      </c>
      <c r="E9" s="102">
        <v>1</v>
      </c>
      <c r="F9" s="23">
        <v>5000</v>
      </c>
      <c r="G9" s="23">
        <v>5000</v>
      </c>
      <c r="H9" s="23">
        <v>5000</v>
      </c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103" t="s">
        <v>287</v>
      </c>
      <c r="B10" s="104"/>
      <c r="C10" s="104"/>
      <c r="D10" s="104"/>
      <c r="E10" s="102"/>
      <c r="F10" s="23">
        <v>5000</v>
      </c>
      <c r="G10" s="23">
        <v>5000</v>
      </c>
      <c r="H10" s="23">
        <v>5000</v>
      </c>
      <c r="I10" s="23"/>
      <c r="J10" s="23"/>
      <c r="K10" s="23"/>
      <c r="L10" s="23"/>
      <c r="M10" s="23"/>
      <c r="N10" s="23"/>
      <c r="O10" s="23"/>
      <c r="P10" s="23"/>
      <c r="Q10" s="23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N11"/>
  <sheetViews>
    <sheetView showZeros="0" workbookViewId="0">
      <selection activeCell="A11" sqref="A11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7"/>
      <c r="I1" s="1"/>
      <c r="J1" s="1"/>
      <c r="K1" s="87"/>
      <c r="L1" s="1"/>
      <c r="M1" s="92"/>
      <c r="N1" s="92" t="s">
        <v>303</v>
      </c>
    </row>
    <row r="2" ht="36" customHeight="1" spans="1:14">
      <c r="A2" s="28" t="str">
        <f>"2026"&amp;"年部门政府购买服务预算表"</f>
        <v>2026年部门政府购买服务预算表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ht="21.75" customHeight="1" spans="1:14">
      <c r="A3" s="30" t="str">
        <f>"单位名称："&amp;"芒市红十字会"</f>
        <v>单位名称：芒市红十字会</v>
      </c>
      <c r="B3" s="31"/>
      <c r="C3" s="31"/>
      <c r="D3" s="31"/>
      <c r="E3" s="31"/>
      <c r="F3" s="31"/>
      <c r="G3" s="31"/>
      <c r="H3" s="87"/>
      <c r="I3" s="1"/>
      <c r="J3" s="1"/>
      <c r="K3" s="87"/>
      <c r="L3" s="1"/>
      <c r="M3" s="93"/>
      <c r="N3" s="42" t="s">
        <v>35</v>
      </c>
    </row>
    <row r="4" ht="15.75" customHeight="1" spans="1:14">
      <c r="A4" s="11" t="s">
        <v>290</v>
      </c>
      <c r="B4" s="11" t="s">
        <v>304</v>
      </c>
      <c r="C4" s="11" t="s">
        <v>305</v>
      </c>
      <c r="D4" s="12" t="s">
        <v>148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8" t="s">
        <v>38</v>
      </c>
      <c r="E5" s="11" t="s">
        <v>42</v>
      </c>
      <c r="F5" s="11" t="s">
        <v>296</v>
      </c>
      <c r="G5" s="11" t="s">
        <v>297</v>
      </c>
      <c r="H5" s="11" t="s">
        <v>298</v>
      </c>
      <c r="I5" s="12" t="s">
        <v>299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4"/>
      <c r="E6" s="16" t="s">
        <v>41</v>
      </c>
      <c r="F6" s="18"/>
      <c r="G6" s="18"/>
      <c r="H6" s="74"/>
      <c r="I6" s="16" t="s">
        <v>41</v>
      </c>
      <c r="J6" s="16" t="s">
        <v>48</v>
      </c>
      <c r="K6" s="16" t="s">
        <v>49</v>
      </c>
      <c r="L6" s="16" t="s">
        <v>50</v>
      </c>
      <c r="M6" s="16" t="s">
        <v>51</v>
      </c>
      <c r="N6" s="16" t="s">
        <v>52</v>
      </c>
    </row>
    <row r="7" ht="15" customHeight="1" spans="1:14">
      <c r="A7" s="34">
        <v>1</v>
      </c>
      <c r="B7" s="34">
        <v>2</v>
      </c>
      <c r="C7" s="34">
        <v>3</v>
      </c>
      <c r="D7" s="34">
        <v>7</v>
      </c>
      <c r="E7" s="34">
        <v>8</v>
      </c>
      <c r="F7" s="34">
        <v>9</v>
      </c>
      <c r="G7" s="34">
        <v>10</v>
      </c>
      <c r="H7" s="34">
        <v>11</v>
      </c>
      <c r="I7" s="34">
        <v>12</v>
      </c>
      <c r="J7" s="34">
        <v>13</v>
      </c>
      <c r="K7" s="34">
        <v>14</v>
      </c>
      <c r="L7" s="34">
        <v>15</v>
      </c>
      <c r="M7" s="34">
        <v>16</v>
      </c>
      <c r="N7" s="34">
        <v>17</v>
      </c>
    </row>
    <row r="8" ht="52.5" customHeight="1" spans="1:14">
      <c r="A8" s="89"/>
      <c r="B8" s="89"/>
      <c r="C8" s="89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90"/>
      <c r="B9" s="90"/>
      <c r="C9" s="90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38</v>
      </c>
      <c r="B10" s="91"/>
      <c r="C10" s="91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1">
      <c r="A11" s="38" t="s">
        <v>306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pageSetup paperSize="9" scale="7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P11"/>
  <sheetViews>
    <sheetView showZeros="0" workbookViewId="0">
      <selection activeCell="A11" sqref="A11:P11"/>
    </sheetView>
  </sheetViews>
  <sheetFormatPr defaultColWidth="9.14285714285714" defaultRowHeight="14.25" customHeight="1"/>
  <cols>
    <col min="1" max="1" width="37.7142857142857" customWidth="1"/>
    <col min="2" max="16" width="7.04761904761905" customWidth="1"/>
  </cols>
  <sheetData>
    <row r="1" ht="13.5" customHeight="1" spans="1:16">
      <c r="A1" s="64"/>
      <c r="B1" s="64"/>
      <c r="C1" s="64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81" t="s">
        <v>307</v>
      </c>
    </row>
    <row r="2" ht="27.75" customHeight="1" spans="1:16">
      <c r="A2" s="66" t="str">
        <f>"2026"&amp;"年市对下转移支付预算表"</f>
        <v>2026年市对下转移支付预算表</v>
      </c>
      <c r="B2" s="5"/>
      <c r="C2" s="5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"/>
    </row>
    <row r="3" customHeight="1" spans="1:16">
      <c r="A3" s="67" t="s">
        <v>9</v>
      </c>
      <c r="B3" s="68"/>
      <c r="C3" s="68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82"/>
    </row>
    <row r="4" ht="18" customHeight="1" spans="1:16">
      <c r="A4" s="69" t="str">
        <f>"单位名称："&amp;"芒市红十字会"</f>
        <v>单位名称：芒市红十字会</v>
      </c>
      <c r="B4" s="70"/>
      <c r="C4" s="70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83"/>
    </row>
    <row r="5" ht="19.5" customHeight="1" spans="1:16">
      <c r="A5" s="71" t="s">
        <v>308</v>
      </c>
      <c r="B5" s="12" t="s">
        <v>148</v>
      </c>
      <c r="C5" s="13"/>
      <c r="D5" s="72"/>
      <c r="E5" s="73" t="s">
        <v>309</v>
      </c>
      <c r="F5" s="73"/>
      <c r="G5" s="73"/>
      <c r="H5" s="73"/>
      <c r="I5" s="73"/>
      <c r="J5" s="73"/>
      <c r="K5" s="73"/>
      <c r="L5" s="73"/>
      <c r="M5" s="73"/>
      <c r="N5" s="73"/>
      <c r="O5" s="73"/>
      <c r="P5" s="84"/>
    </row>
    <row r="6" ht="40.5" customHeight="1" spans="1:16">
      <c r="A6" s="74"/>
      <c r="B6" s="16" t="s">
        <v>38</v>
      </c>
      <c r="C6" s="11" t="s">
        <v>42</v>
      </c>
      <c r="D6" s="75" t="s">
        <v>310</v>
      </c>
      <c r="E6" s="75" t="s">
        <v>311</v>
      </c>
      <c r="F6" s="75" t="s">
        <v>312</v>
      </c>
      <c r="G6" s="75" t="s">
        <v>313</v>
      </c>
      <c r="H6" s="75" t="s">
        <v>314</v>
      </c>
      <c r="I6" s="75" t="s">
        <v>315</v>
      </c>
      <c r="J6" s="75" t="s">
        <v>316</v>
      </c>
      <c r="K6" s="75" t="s">
        <v>317</v>
      </c>
      <c r="L6" s="75" t="s">
        <v>318</v>
      </c>
      <c r="M6" s="32" t="s">
        <v>319</v>
      </c>
      <c r="N6" s="32" t="s">
        <v>320</v>
      </c>
      <c r="O6" s="85" t="s">
        <v>321</v>
      </c>
      <c r="P6" s="32" t="s">
        <v>322</v>
      </c>
    </row>
    <row r="7" ht="19.5" customHeight="1" spans="1:16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  <c r="N7" s="34">
        <v>14</v>
      </c>
      <c r="O7" s="34">
        <v>15</v>
      </c>
      <c r="P7" s="74">
        <v>16</v>
      </c>
    </row>
    <row r="8" ht="19.5" customHeight="1" spans="1:16">
      <c r="A8" s="35"/>
      <c r="B8" s="76"/>
      <c r="C8" s="76"/>
      <c r="D8" s="77"/>
      <c r="E8" s="78"/>
      <c r="F8" s="78"/>
      <c r="G8" s="78"/>
      <c r="H8" s="78"/>
      <c r="I8" s="78"/>
      <c r="J8" s="78"/>
      <c r="K8" s="78"/>
      <c r="L8" s="78"/>
      <c r="M8" s="86"/>
      <c r="N8" s="86"/>
      <c r="O8" s="86"/>
      <c r="P8" s="86"/>
    </row>
    <row r="9" ht="19.5" customHeight="1" spans="1:16">
      <c r="A9" s="35"/>
      <c r="B9" s="76"/>
      <c r="C9" s="76"/>
      <c r="D9" s="77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24"/>
    </row>
    <row r="10" ht="19.5" customHeight="1" spans="1:16">
      <c r="A10" s="51" t="s">
        <v>38</v>
      </c>
      <c r="B10" s="76"/>
      <c r="C10" s="76"/>
      <c r="D10" s="77"/>
      <c r="E10" s="78"/>
      <c r="F10" s="78"/>
      <c r="G10" s="78"/>
      <c r="H10" s="78"/>
      <c r="I10" s="78"/>
      <c r="J10" s="78"/>
      <c r="K10" s="78"/>
      <c r="L10" s="78"/>
      <c r="M10" s="86"/>
      <c r="N10" s="86"/>
      <c r="O10" s="86"/>
      <c r="P10" s="86"/>
    </row>
    <row r="11" customHeight="1" spans="1:16">
      <c r="A11" s="80" t="s">
        <v>323</v>
      </c>
      <c r="B11" s="80"/>
      <c r="C11" s="80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80"/>
    </row>
  </sheetData>
  <mergeCells count="7">
    <mergeCell ref="A2:P2"/>
    <mergeCell ref="A3:P3"/>
    <mergeCell ref="A4:P4"/>
    <mergeCell ref="B5:D5"/>
    <mergeCell ref="E5:P5"/>
    <mergeCell ref="A11:P11"/>
    <mergeCell ref="A5:A6"/>
  </mergeCells>
  <pageMargins left="0.75" right="0.75" top="1" bottom="1" header="0.5" footer="0.5"/>
  <pageSetup paperSize="9" scale="9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J8"/>
  <sheetViews>
    <sheetView showZeros="0" workbookViewId="0">
      <selection activeCell="H14" sqref="H14"/>
    </sheetView>
  </sheetViews>
  <sheetFormatPr defaultColWidth="9.14285714285714" defaultRowHeight="12" customHeight="1" outlineLevelRow="7"/>
  <cols>
    <col min="1" max="2" width="15.6285714285714" customWidth="1"/>
    <col min="3" max="10" width="11.2" customWidth="1"/>
  </cols>
  <sheetData>
    <row r="1" customHeight="1" spans="10:10">
      <c r="J1" s="63" t="s">
        <v>324</v>
      </c>
    </row>
    <row r="2" ht="28.5" customHeight="1" spans="1:10">
      <c r="A2" s="56" t="str">
        <f>"2026"&amp;"年市对下转移支付绩效目标表"</f>
        <v>2026年市对下转移支付绩效目标表</v>
      </c>
      <c r="B2" s="5"/>
      <c r="C2" s="5"/>
      <c r="D2" s="5"/>
      <c r="E2" s="5"/>
      <c r="F2" s="57"/>
      <c r="G2" s="5"/>
      <c r="H2" s="57"/>
      <c r="I2" s="57"/>
      <c r="J2" s="5"/>
    </row>
    <row r="3" ht="17.25" customHeight="1" spans="1:8">
      <c r="A3" s="6" t="str">
        <f>"单位名称："&amp;"芒市红十字会"</f>
        <v>单位名称：芒市红十字会</v>
      </c>
      <c r="B3" s="58"/>
      <c r="C3" s="58"/>
      <c r="D3" s="58"/>
      <c r="E3" s="58"/>
      <c r="F3" s="59"/>
      <c r="G3" s="58"/>
      <c r="H3" s="59"/>
    </row>
    <row r="4" ht="44.25" customHeight="1" spans="1:10">
      <c r="A4" s="33" t="s">
        <v>226</v>
      </c>
      <c r="B4" s="33" t="s">
        <v>227</v>
      </c>
      <c r="C4" s="33" t="s">
        <v>228</v>
      </c>
      <c r="D4" s="33" t="s">
        <v>229</v>
      </c>
      <c r="E4" s="33" t="s">
        <v>230</v>
      </c>
      <c r="F4" s="60" t="s">
        <v>231</v>
      </c>
      <c r="G4" s="33" t="s">
        <v>232</v>
      </c>
      <c r="H4" s="60" t="s">
        <v>233</v>
      </c>
      <c r="I4" s="60" t="s">
        <v>234</v>
      </c>
      <c r="J4" s="33" t="s">
        <v>235</v>
      </c>
    </row>
    <row r="5" ht="14.25" customHeight="1" spans="1:10">
      <c r="A5" s="33">
        <v>1</v>
      </c>
      <c r="B5" s="33">
        <v>2</v>
      </c>
      <c r="C5" s="33">
        <v>3</v>
      </c>
      <c r="D5" s="33">
        <v>4</v>
      </c>
      <c r="E5" s="33">
        <v>5</v>
      </c>
      <c r="F5" s="60">
        <v>6</v>
      </c>
      <c r="G5" s="33">
        <v>7</v>
      </c>
      <c r="H5" s="60">
        <v>8</v>
      </c>
      <c r="I5" s="60">
        <v>9</v>
      </c>
      <c r="J5" s="33">
        <v>10</v>
      </c>
    </row>
    <row r="6" ht="25.95" customHeight="1" spans="1:10">
      <c r="A6" s="35"/>
      <c r="B6" s="49"/>
      <c r="C6" s="49"/>
      <c r="D6" s="49"/>
      <c r="E6" s="61"/>
      <c r="F6" s="62"/>
      <c r="G6" s="61"/>
      <c r="H6" s="62"/>
      <c r="I6" s="62"/>
      <c r="J6" s="61"/>
    </row>
    <row r="7" ht="25.95" customHeight="1" spans="1:10">
      <c r="A7" s="35"/>
      <c r="B7" s="22" t="s">
        <v>325</v>
      </c>
      <c r="C7" s="22" t="s">
        <v>325</v>
      </c>
      <c r="D7" s="22" t="s">
        <v>325</v>
      </c>
      <c r="E7" s="35" t="s">
        <v>325</v>
      </c>
      <c r="F7" s="22" t="s">
        <v>325</v>
      </c>
      <c r="G7" s="35" t="s">
        <v>325</v>
      </c>
      <c r="H7" s="22" t="s">
        <v>325</v>
      </c>
      <c r="I7" s="22" t="s">
        <v>325</v>
      </c>
      <c r="J7" s="35" t="s">
        <v>325</v>
      </c>
    </row>
    <row r="8" ht="22" customHeight="1" spans="1:1">
      <c r="A8" s="38" t="s">
        <v>326</v>
      </c>
    </row>
  </sheetData>
  <mergeCells count="2">
    <mergeCell ref="A2:J2"/>
    <mergeCell ref="A3:H3"/>
  </mergeCells>
  <pageMargins left="0.75" right="0.75" top="1" bottom="1" header="0.5" footer="0.5"/>
  <pageSetup paperSize="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H9"/>
  <sheetViews>
    <sheetView showZeros="0" workbookViewId="0">
      <selection activeCell="E13" sqref="E13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2" t="s">
        <v>327</v>
      </c>
    </row>
    <row r="2" ht="28.5" customHeight="1" spans="1:8">
      <c r="A2" s="43" t="str">
        <f>"2026"&amp;"年新增资产配置表"</f>
        <v>2026年新增资产配置表</v>
      </c>
      <c r="B2" s="28"/>
      <c r="C2" s="28"/>
      <c r="D2" s="28"/>
      <c r="E2" s="28"/>
      <c r="F2" s="28"/>
      <c r="G2" s="28"/>
      <c r="H2" s="28"/>
    </row>
    <row r="3" ht="13.5" customHeight="1" spans="1:8">
      <c r="A3" s="44" t="str">
        <f>"单位名称："&amp;"芒市红十字会"</f>
        <v>单位名称：芒市红十字会</v>
      </c>
      <c r="B3" s="30"/>
      <c r="C3" s="45"/>
      <c r="D3" s="1"/>
      <c r="E3" s="1"/>
      <c r="F3" s="1"/>
      <c r="G3" s="1"/>
      <c r="H3" s="1"/>
    </row>
    <row r="4" ht="18" customHeight="1" spans="1:8">
      <c r="A4" s="11" t="s">
        <v>141</v>
      </c>
      <c r="B4" s="11" t="s">
        <v>328</v>
      </c>
      <c r="C4" s="11" t="s">
        <v>329</v>
      </c>
      <c r="D4" s="11" t="s">
        <v>330</v>
      </c>
      <c r="E4" s="11" t="s">
        <v>331</v>
      </c>
      <c r="F4" s="46" t="s">
        <v>332</v>
      </c>
      <c r="G4" s="47"/>
      <c r="H4" s="48"/>
    </row>
    <row r="5" ht="18" customHeight="1" spans="1:8">
      <c r="A5" s="18"/>
      <c r="B5" s="18"/>
      <c r="C5" s="18"/>
      <c r="D5" s="18"/>
      <c r="E5" s="18"/>
      <c r="F5" s="33" t="s">
        <v>294</v>
      </c>
      <c r="G5" s="33" t="s">
        <v>333</v>
      </c>
      <c r="H5" s="33" t="s">
        <v>334</v>
      </c>
    </row>
    <row r="6" ht="21" customHeight="1" spans="1:8">
      <c r="A6" s="33">
        <v>1</v>
      </c>
      <c r="B6" s="33">
        <v>2</v>
      </c>
      <c r="C6" s="33">
        <v>3</v>
      </c>
      <c r="D6" s="33">
        <v>4</v>
      </c>
      <c r="E6" s="33">
        <v>5</v>
      </c>
      <c r="F6" s="33">
        <v>6</v>
      </c>
      <c r="G6" s="33">
        <v>7</v>
      </c>
      <c r="H6" s="33">
        <v>8</v>
      </c>
    </row>
    <row r="7" ht="33" customHeight="1" spans="1:8">
      <c r="A7" s="49"/>
      <c r="B7" s="49"/>
      <c r="C7" s="49"/>
      <c r="D7" s="49"/>
      <c r="E7" s="49"/>
      <c r="F7" s="40"/>
      <c r="G7" s="50"/>
      <c r="H7" s="50"/>
    </row>
    <row r="8" ht="24" customHeight="1" spans="1:8">
      <c r="A8" s="51" t="s">
        <v>38</v>
      </c>
      <c r="B8" s="52"/>
      <c r="C8" s="52"/>
      <c r="D8" s="52"/>
      <c r="E8" s="52"/>
      <c r="F8" s="41"/>
      <c r="G8" s="53"/>
      <c r="H8" s="53"/>
    </row>
    <row r="9" ht="37" customHeight="1" spans="1:8">
      <c r="A9" s="54" t="s">
        <v>335</v>
      </c>
      <c r="B9" s="55"/>
      <c r="C9" s="55"/>
      <c r="D9" s="55"/>
      <c r="E9" s="55"/>
      <c r="F9" s="55"/>
      <c r="G9" s="55"/>
      <c r="H9" s="55"/>
    </row>
  </sheetData>
  <mergeCells count="10">
    <mergeCell ref="A2:H2"/>
    <mergeCell ref="A3:C3"/>
    <mergeCell ref="F4:H4"/>
    <mergeCell ref="A8:E8"/>
    <mergeCell ref="A9:H9"/>
    <mergeCell ref="A4:A5"/>
    <mergeCell ref="B4:B5"/>
    <mergeCell ref="C4:C5"/>
    <mergeCell ref="D4:D5"/>
    <mergeCell ref="E4:E5"/>
  </mergeCells>
  <pageMargins left="0.75" right="0.75" top="1" bottom="1" header="0.5" footer="0.5"/>
  <pageSetup paperSize="9" scale="96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K11"/>
  <sheetViews>
    <sheetView showZeros="0" workbookViewId="0">
      <selection activeCell="A11" sqref="A1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336</v>
      </c>
    </row>
    <row r="2" ht="27.75" customHeight="1" spans="1:11">
      <c r="A2" s="28" t="str">
        <f>"2026"&amp;"年上级转移支付补助项目支出预算表"</f>
        <v>2026年上级转移支付补助项目支出预算表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ht="13.5" customHeight="1" spans="1:11">
      <c r="A3" s="29" t="str">
        <f>"单位名称："&amp;"芒市红十字会"</f>
        <v>单位名称：芒市红十字会</v>
      </c>
      <c r="B3" s="30"/>
      <c r="C3" s="30"/>
      <c r="D3" s="30"/>
      <c r="E3" s="30"/>
      <c r="F3" s="30"/>
      <c r="G3" s="30"/>
      <c r="H3" s="31"/>
      <c r="I3" s="31"/>
      <c r="J3" s="31"/>
      <c r="K3" s="39" t="s">
        <v>35</v>
      </c>
    </row>
    <row r="4" ht="21.75" customHeight="1" spans="1:11">
      <c r="A4" s="32" t="s">
        <v>212</v>
      </c>
      <c r="B4" s="32" t="s">
        <v>143</v>
      </c>
      <c r="C4" s="32" t="s">
        <v>213</v>
      </c>
      <c r="D4" s="33" t="s">
        <v>144</v>
      </c>
      <c r="E4" s="33" t="s">
        <v>145</v>
      </c>
      <c r="F4" s="33" t="s">
        <v>214</v>
      </c>
      <c r="G4" s="33" t="s">
        <v>215</v>
      </c>
      <c r="H4" s="34" t="s">
        <v>38</v>
      </c>
      <c r="I4" s="34" t="s">
        <v>337</v>
      </c>
      <c r="J4" s="34"/>
      <c r="K4" s="34"/>
    </row>
    <row r="5" ht="21.75" customHeight="1" spans="1:11">
      <c r="A5" s="32"/>
      <c r="B5" s="32"/>
      <c r="C5" s="32"/>
      <c r="D5" s="33"/>
      <c r="E5" s="33"/>
      <c r="F5" s="33"/>
      <c r="G5" s="33"/>
      <c r="H5" s="34"/>
      <c r="I5" s="33" t="s">
        <v>42</v>
      </c>
      <c r="J5" s="33" t="s">
        <v>43</v>
      </c>
      <c r="K5" s="33" t="s">
        <v>44</v>
      </c>
    </row>
    <row r="6" ht="40.5" customHeight="1" spans="1:11">
      <c r="A6" s="32"/>
      <c r="B6" s="32"/>
      <c r="C6" s="32"/>
      <c r="D6" s="33"/>
      <c r="E6" s="33"/>
      <c r="F6" s="33"/>
      <c r="G6" s="33"/>
      <c r="H6" s="34"/>
      <c r="I6" s="33" t="s">
        <v>41</v>
      </c>
      <c r="J6" s="33"/>
      <c r="K6" s="33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5"/>
      <c r="B8" s="22"/>
      <c r="C8" s="35"/>
      <c r="D8" s="35"/>
      <c r="E8" s="35"/>
      <c r="F8" s="35"/>
      <c r="G8" s="35"/>
      <c r="H8" s="23"/>
      <c r="I8" s="23"/>
      <c r="J8" s="23"/>
      <c r="K8" s="40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1"/>
    </row>
    <row r="10" ht="30" customHeight="1" spans="1:11">
      <c r="A10" s="36" t="s">
        <v>287</v>
      </c>
      <c r="B10" s="37"/>
      <c r="C10" s="37"/>
      <c r="D10" s="37"/>
      <c r="E10" s="37"/>
      <c r="F10" s="37"/>
      <c r="G10" s="37"/>
      <c r="H10" s="23"/>
      <c r="I10" s="23"/>
      <c r="J10" s="23"/>
      <c r="K10" s="41"/>
    </row>
    <row r="11" customHeight="1" spans="1:1">
      <c r="A11" s="38" t="s">
        <v>338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scale="7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10"/>
  <sheetViews>
    <sheetView showZeros="0" tabSelected="1" workbookViewId="0">
      <selection activeCell="I20" sqref="I20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339</v>
      </c>
    </row>
    <row r="2" ht="27.75" customHeight="1" spans="1:7">
      <c r="A2" s="5" t="str">
        <f>"2026"&amp;"年部门项目支出中期规划预算表"</f>
        <v>2026年部门项目支出中期规划预算表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"单位名称："&amp;"芒市红十字会"</f>
        <v>单位名称：芒市红十字会</v>
      </c>
      <c r="B3" s="7"/>
      <c r="C3" s="7"/>
      <c r="D3" s="7"/>
      <c r="E3" s="8"/>
      <c r="F3" s="8"/>
      <c r="G3" s="9" t="s">
        <v>35</v>
      </c>
    </row>
    <row r="4" ht="21.75" customHeight="1" spans="1:7">
      <c r="A4" s="10" t="s">
        <v>213</v>
      </c>
      <c r="B4" s="10" t="s">
        <v>212</v>
      </c>
      <c r="C4" s="10" t="s">
        <v>143</v>
      </c>
      <c r="D4" s="11" t="s">
        <v>340</v>
      </c>
      <c r="E4" s="12" t="s">
        <v>42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41</v>
      </c>
      <c r="F6" s="18" t="s">
        <v>41</v>
      </c>
      <c r="G6" s="18" t="s">
        <v>41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54</v>
      </c>
      <c r="B8" s="22"/>
      <c r="C8" s="22"/>
      <c r="D8" s="22"/>
      <c r="E8" s="23">
        <v>200000</v>
      </c>
      <c r="F8" s="23"/>
      <c r="G8" s="23"/>
    </row>
    <row r="9" ht="52.5" customHeight="1" spans="1:7">
      <c r="A9" s="24"/>
      <c r="B9" s="22" t="s">
        <v>341</v>
      </c>
      <c r="C9" s="22" t="s">
        <v>221</v>
      </c>
      <c r="D9" s="22" t="s">
        <v>342</v>
      </c>
      <c r="E9" s="23">
        <v>200000</v>
      </c>
      <c r="F9" s="23"/>
      <c r="G9" s="23"/>
    </row>
    <row r="10" ht="30" customHeight="1" spans="1:7">
      <c r="A10" s="25" t="s">
        <v>38</v>
      </c>
      <c r="B10" s="26" t="s">
        <v>325</v>
      </c>
      <c r="C10" s="26"/>
      <c r="D10" s="27"/>
      <c r="E10" s="23">
        <v>200000</v>
      </c>
      <c r="F10" s="23"/>
      <c r="G10" s="23"/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6"/>
  <sheetViews>
    <sheetView showZeros="0" workbookViewId="0">
      <selection activeCell="B36" sqref="B36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79"/>
      <c r="B1" s="179"/>
      <c r="C1" s="179"/>
      <c r="D1" s="180" t="s">
        <v>8</v>
      </c>
    </row>
    <row r="2" ht="42" customHeight="1" spans="1:4">
      <c r="A2" s="181" t="str">
        <f>"2026"&amp;"年部门财务收支预算总表"</f>
        <v>2026年部门财务收支预算总表</v>
      </c>
      <c r="B2" s="181"/>
      <c r="C2" s="181"/>
      <c r="D2" s="181"/>
    </row>
    <row r="3" ht="18.75" customHeight="1" spans="1:4">
      <c r="A3" s="179" t="str">
        <f>"单位名称："&amp;"芒市红十字会"</f>
        <v>单位名称：芒市红十字会</v>
      </c>
      <c r="B3" s="179"/>
      <c r="C3" s="182"/>
      <c r="D3" s="180" t="s">
        <v>9</v>
      </c>
    </row>
    <row r="4" ht="18.75" customHeight="1" spans="1:4">
      <c r="A4" s="135" t="s">
        <v>10</v>
      </c>
      <c r="B4" s="135"/>
      <c r="C4" s="135" t="s">
        <v>11</v>
      </c>
      <c r="D4" s="135"/>
    </row>
    <row r="5" ht="18.75" customHeight="1" spans="1:4">
      <c r="A5" s="135" t="s">
        <v>12</v>
      </c>
      <c r="B5" s="135" t="s">
        <v>13</v>
      </c>
      <c r="C5" s="135" t="s">
        <v>14</v>
      </c>
      <c r="D5" s="135" t="s">
        <v>13</v>
      </c>
    </row>
    <row r="6" ht="18.75" customHeight="1" spans="1:4">
      <c r="A6" s="134" t="s">
        <v>15</v>
      </c>
      <c r="B6" s="136">
        <v>1334605.52</v>
      </c>
      <c r="C6" s="134" t="str">
        <f>"一"&amp;"、"&amp;"社会保障和就业支出"</f>
        <v>一、社会保障和就业支出</v>
      </c>
      <c r="D6" s="136">
        <v>1297239.79</v>
      </c>
    </row>
    <row r="7" ht="18.75" customHeight="1" spans="1:4">
      <c r="A7" s="134" t="s">
        <v>16</v>
      </c>
      <c r="B7" s="136"/>
      <c r="C7" s="134" t="str">
        <f>"二"&amp;"、"&amp;"卫生健康支出"</f>
        <v>二、卫生健康支出</v>
      </c>
      <c r="D7" s="136">
        <v>48920.69</v>
      </c>
    </row>
    <row r="8" ht="18.75" customHeight="1" spans="1:4">
      <c r="A8" s="134" t="s">
        <v>17</v>
      </c>
      <c r="B8" s="136"/>
      <c r="C8" s="134" t="str">
        <f>"三"&amp;"、"&amp;"住房保障支出"</f>
        <v>三、住房保障支出</v>
      </c>
      <c r="D8" s="136">
        <v>88445.04</v>
      </c>
    </row>
    <row r="9" ht="18.75" customHeight="1" spans="1:4">
      <c r="A9" s="134" t="s">
        <v>18</v>
      </c>
      <c r="B9" s="136"/>
      <c r="C9" s="134"/>
      <c r="D9" s="136"/>
    </row>
    <row r="10" ht="18.75" customHeight="1" spans="1:4">
      <c r="A10" s="134" t="s">
        <v>19</v>
      </c>
      <c r="B10" s="136">
        <v>100000</v>
      </c>
      <c r="C10" s="134"/>
      <c r="D10" s="136"/>
    </row>
    <row r="11" ht="18.75" customHeight="1" spans="1:4">
      <c r="A11" s="134" t="s">
        <v>20</v>
      </c>
      <c r="B11" s="136"/>
      <c r="C11" s="134"/>
      <c r="D11" s="136"/>
    </row>
    <row r="12" ht="18.75" customHeight="1" spans="1:4">
      <c r="A12" s="134" t="s">
        <v>21</v>
      </c>
      <c r="B12" s="136"/>
      <c r="C12" s="134"/>
      <c r="D12" s="136"/>
    </row>
    <row r="13" ht="18.75" customHeight="1" spans="1:4">
      <c r="A13" s="134" t="s">
        <v>22</v>
      </c>
      <c r="B13" s="136"/>
      <c r="C13" s="134"/>
      <c r="D13" s="136"/>
    </row>
    <row r="14" ht="18.75" customHeight="1" spans="1:4">
      <c r="A14" s="134" t="s">
        <v>23</v>
      </c>
      <c r="B14" s="136"/>
      <c r="C14" s="134"/>
      <c r="D14" s="136"/>
    </row>
    <row r="15" ht="18.75" customHeight="1" spans="1:4">
      <c r="A15" s="134" t="s">
        <v>24</v>
      </c>
      <c r="B15" s="136">
        <v>100000</v>
      </c>
      <c r="C15" s="134"/>
      <c r="D15" s="136"/>
    </row>
    <row r="16" ht="18.75" customHeight="1" spans="1:4">
      <c r="A16" s="134"/>
      <c r="B16" s="136"/>
      <c r="C16" s="134"/>
      <c r="D16" s="136"/>
    </row>
    <row r="17" ht="18.75" customHeight="1" spans="1:4">
      <c r="A17" s="134"/>
      <c r="B17" s="136"/>
      <c r="C17" s="134"/>
      <c r="D17" s="136"/>
    </row>
    <row r="18" ht="18.75" customHeight="1" spans="1:4">
      <c r="A18" s="134"/>
      <c r="B18" s="136"/>
      <c r="C18" s="134"/>
      <c r="D18" s="136"/>
    </row>
    <row r="19" ht="18.75" customHeight="1" spans="1:4">
      <c r="A19" s="134"/>
      <c r="B19" s="136"/>
      <c r="C19" s="134"/>
      <c r="D19" s="136"/>
    </row>
    <row r="20" ht="18.75" customHeight="1" spans="1:4">
      <c r="A20" s="134"/>
      <c r="B20" s="136"/>
      <c r="C20" s="134"/>
      <c r="D20" s="136"/>
    </row>
    <row r="21" ht="18.75" customHeight="1" spans="1:4">
      <c r="A21" s="134"/>
      <c r="B21" s="136"/>
      <c r="C21" s="134"/>
      <c r="D21" s="136"/>
    </row>
    <row r="22" ht="18.75" customHeight="1" spans="1:4">
      <c r="A22" s="134"/>
      <c r="B22" s="136"/>
      <c r="C22" s="134"/>
      <c r="D22" s="136"/>
    </row>
    <row r="23" ht="18.75" customHeight="1" spans="1:4">
      <c r="A23" s="134"/>
      <c r="B23" s="136"/>
      <c r="C23" s="134"/>
      <c r="D23" s="136"/>
    </row>
    <row r="24" ht="18.75" customHeight="1" spans="1:4">
      <c r="A24" s="134"/>
      <c r="B24" s="136"/>
      <c r="C24" s="134"/>
      <c r="D24" s="136"/>
    </row>
    <row r="25" ht="18.75" customHeight="1" spans="1:4">
      <c r="A25" s="134"/>
      <c r="B25" s="136"/>
      <c r="C25" s="134"/>
      <c r="D25" s="136"/>
    </row>
    <row r="26" ht="18.75" customHeight="1" spans="1:4">
      <c r="A26" s="134"/>
      <c r="B26" s="136"/>
      <c r="C26" s="134"/>
      <c r="D26" s="136"/>
    </row>
    <row r="27" ht="18.75" customHeight="1" spans="1:4">
      <c r="A27" s="134"/>
      <c r="B27" s="136"/>
      <c r="C27" s="134"/>
      <c r="D27" s="136"/>
    </row>
    <row r="28" ht="18.75" customHeight="1" spans="1:4">
      <c r="A28" s="134"/>
      <c r="B28" s="136"/>
      <c r="C28" s="134"/>
      <c r="D28" s="136"/>
    </row>
    <row r="29" ht="18.75" customHeight="1" spans="1:4">
      <c r="A29" s="134"/>
      <c r="B29" s="136"/>
      <c r="C29" s="134"/>
      <c r="D29" s="136"/>
    </row>
    <row r="30" ht="18.75" customHeight="1" spans="1:4">
      <c r="A30" s="134"/>
      <c r="B30" s="136"/>
      <c r="C30" s="134"/>
      <c r="D30" s="136"/>
    </row>
    <row r="31" ht="18.75" customHeight="1" spans="1:4">
      <c r="A31" s="134"/>
      <c r="B31" s="136"/>
      <c r="C31" s="134"/>
      <c r="D31" s="136"/>
    </row>
    <row r="32" ht="18.75" customHeight="1" spans="1:4">
      <c r="A32" s="134" t="s">
        <v>25</v>
      </c>
      <c r="B32" s="136">
        <v>1434605.52</v>
      </c>
      <c r="C32" s="134" t="s">
        <v>26</v>
      </c>
      <c r="D32" s="136">
        <v>1434605.52</v>
      </c>
    </row>
    <row r="33" ht="18.75" customHeight="1" spans="1:4">
      <c r="A33" s="134" t="s">
        <v>27</v>
      </c>
      <c r="B33" s="136"/>
      <c r="C33" s="134" t="s">
        <v>28</v>
      </c>
      <c r="D33" s="136"/>
    </row>
    <row r="34" ht="18.75" customHeight="1" spans="1:4">
      <c r="A34" s="134" t="s">
        <v>29</v>
      </c>
      <c r="B34" s="136"/>
      <c r="C34" s="134" t="s">
        <v>29</v>
      </c>
      <c r="D34" s="136"/>
    </row>
    <row r="35" ht="18.75" customHeight="1" spans="1:4">
      <c r="A35" s="134" t="s">
        <v>30</v>
      </c>
      <c r="B35" s="136"/>
      <c r="C35" s="134" t="s">
        <v>31</v>
      </c>
      <c r="D35" s="136"/>
    </row>
    <row r="36" ht="18.75" customHeight="1" spans="1:4">
      <c r="A36" s="134" t="s">
        <v>32</v>
      </c>
      <c r="B36" s="136">
        <v>1434605.52</v>
      </c>
      <c r="C36" s="134" t="s">
        <v>33</v>
      </c>
      <c r="D36" s="136">
        <v>1434605.52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pageSetup paperSize="9" scale="64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S9"/>
  <sheetViews>
    <sheetView showZeros="0" workbookViewId="0">
      <selection activeCell="A1" sqref="A1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75"/>
      <c r="B1" s="1"/>
      <c r="C1" s="1"/>
      <c r="D1" s="1"/>
      <c r="E1" s="1"/>
      <c r="F1" s="1"/>
      <c r="G1" s="1"/>
      <c r="H1" s="1"/>
      <c r="I1" s="87"/>
      <c r="J1" s="1"/>
      <c r="K1" s="1"/>
      <c r="L1" s="1"/>
      <c r="M1" s="1"/>
      <c r="N1" s="1"/>
      <c r="O1" s="1"/>
      <c r="P1" s="92" t="s">
        <v>34</v>
      </c>
      <c r="Q1" s="92" t="s">
        <v>34</v>
      </c>
    </row>
    <row r="2" ht="36.75" customHeight="1" spans="1:19">
      <c r="A2" s="28" t="str">
        <f>"2026"&amp;"年部门收入预算表"</f>
        <v>2026年部门收入预算表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ht="18" customHeight="1" spans="1:17">
      <c r="A3" s="30" t="str">
        <f>"单位名称："&amp;"芒市红十字会"</f>
        <v>单位名称：芒市红十字会</v>
      </c>
      <c r="B3" s="30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92" t="s">
        <v>35</v>
      </c>
      <c r="Q3" s="92"/>
    </row>
    <row r="4" ht="21" customHeight="1" spans="1:19">
      <c r="A4" s="11" t="s">
        <v>36</v>
      </c>
      <c r="B4" s="11" t="s">
        <v>37</v>
      </c>
      <c r="C4" s="11" t="s">
        <v>38</v>
      </c>
      <c r="D4" s="46" t="s">
        <v>39</v>
      </c>
      <c r="E4" s="47"/>
      <c r="F4" s="47"/>
      <c r="G4" s="47"/>
      <c r="H4" s="47"/>
      <c r="I4" s="13"/>
      <c r="J4" s="47"/>
      <c r="K4" s="47"/>
      <c r="L4" s="47"/>
      <c r="M4" s="47"/>
      <c r="N4" s="48"/>
      <c r="O4" s="46" t="s">
        <v>40</v>
      </c>
      <c r="P4" s="47"/>
      <c r="Q4" s="47"/>
      <c r="R4" s="47"/>
      <c r="S4" s="48"/>
    </row>
    <row r="5" ht="41.25" customHeight="1" spans="1:19">
      <c r="A5" s="16"/>
      <c r="B5" s="16"/>
      <c r="C5" s="16"/>
      <c r="D5" s="16" t="s">
        <v>41</v>
      </c>
      <c r="E5" s="16" t="s">
        <v>42</v>
      </c>
      <c r="F5" s="16" t="s">
        <v>43</v>
      </c>
      <c r="G5" s="16" t="s">
        <v>44</v>
      </c>
      <c r="H5" s="11" t="s">
        <v>45</v>
      </c>
      <c r="I5" s="178" t="s">
        <v>46</v>
      </c>
      <c r="J5" s="178"/>
      <c r="K5" s="178"/>
      <c r="L5" s="178"/>
      <c r="M5" s="178"/>
      <c r="N5" s="178"/>
      <c r="O5" s="11" t="s">
        <v>41</v>
      </c>
      <c r="P5" s="11" t="s">
        <v>42</v>
      </c>
      <c r="Q5" s="11" t="s">
        <v>43</v>
      </c>
      <c r="R5" s="11" t="s">
        <v>44</v>
      </c>
      <c r="S5" s="11" t="s">
        <v>47</v>
      </c>
    </row>
    <row r="6" ht="43.5" customHeight="1" spans="1:19">
      <c r="A6" s="74"/>
      <c r="B6" s="74"/>
      <c r="C6" s="74"/>
      <c r="D6" s="88"/>
      <c r="E6" s="88"/>
      <c r="F6" s="88"/>
      <c r="G6" s="74"/>
      <c r="H6" s="74"/>
      <c r="I6" s="34" t="s">
        <v>41</v>
      </c>
      <c r="J6" s="32" t="s">
        <v>48</v>
      </c>
      <c r="K6" s="32" t="s">
        <v>49</v>
      </c>
      <c r="L6" s="10" t="s">
        <v>50</v>
      </c>
      <c r="M6" s="10" t="s">
        <v>51</v>
      </c>
      <c r="N6" s="10" t="s">
        <v>52</v>
      </c>
      <c r="O6" s="88"/>
      <c r="P6" s="88"/>
      <c r="Q6" s="88"/>
      <c r="R6" s="88"/>
      <c r="S6" s="88"/>
    </row>
    <row r="7" ht="21" customHeight="1" spans="1:19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  <c r="N7" s="34">
        <v>14</v>
      </c>
      <c r="O7" s="34">
        <v>15</v>
      </c>
      <c r="P7" s="34">
        <v>16</v>
      </c>
      <c r="Q7" s="34">
        <v>17</v>
      </c>
      <c r="R7" s="34">
        <v>18</v>
      </c>
      <c r="S7" s="60">
        <v>19</v>
      </c>
    </row>
    <row r="8" ht="52.5" customHeight="1" spans="1:19">
      <c r="A8" s="176" t="s">
        <v>53</v>
      </c>
      <c r="B8" s="176" t="s">
        <v>54</v>
      </c>
      <c r="C8" s="23">
        <v>1434605.52</v>
      </c>
      <c r="D8" s="23">
        <v>1434605.52</v>
      </c>
      <c r="E8" s="23">
        <v>1334605.52</v>
      </c>
      <c r="F8" s="23"/>
      <c r="G8" s="23"/>
      <c r="H8" s="23"/>
      <c r="I8" s="23">
        <v>100000</v>
      </c>
      <c r="J8" s="23"/>
      <c r="K8" s="23"/>
      <c r="L8" s="23"/>
      <c r="M8" s="23"/>
      <c r="N8" s="23">
        <v>100000</v>
      </c>
      <c r="O8" s="23"/>
      <c r="P8" s="23"/>
      <c r="Q8" s="23"/>
      <c r="R8" s="23"/>
      <c r="S8" s="23"/>
    </row>
    <row r="9" ht="30" customHeight="1" spans="1:19">
      <c r="A9" s="12" t="s">
        <v>38</v>
      </c>
      <c r="B9" s="177"/>
      <c r="C9" s="166">
        <v>1434605.52</v>
      </c>
      <c r="D9" s="166">
        <v>1434605.52</v>
      </c>
      <c r="E9" s="166">
        <v>1334605.52</v>
      </c>
      <c r="F9" s="166"/>
      <c r="G9" s="166"/>
      <c r="H9" s="166"/>
      <c r="I9" s="166">
        <v>100000</v>
      </c>
      <c r="J9" s="166"/>
      <c r="K9" s="166"/>
      <c r="L9" s="166"/>
      <c r="M9" s="166"/>
      <c r="N9" s="166">
        <v>100000</v>
      </c>
      <c r="O9" s="166"/>
      <c r="P9" s="166"/>
      <c r="Q9" s="166"/>
      <c r="R9" s="166"/>
      <c r="S9" s="166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pageSetup paperSize="9" scale="7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5"/>
  <sheetViews>
    <sheetView showZeros="0" topLeftCell="A13" workbookViewId="0">
      <selection activeCell="F25" sqref="F25"/>
    </sheetView>
  </sheetViews>
  <sheetFormatPr defaultColWidth="8.84761904761905" defaultRowHeight="15" customHeight="1"/>
  <cols>
    <col min="1" max="1" width="9.62857142857143" customWidth="1"/>
    <col min="2" max="2" width="12.1428571428571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42" t="s">
        <v>55</v>
      </c>
      <c r="O1" s="42"/>
    </row>
    <row r="2" ht="36" customHeight="1" spans="1:15">
      <c r="A2" s="169" t="str">
        <f>"2026"&amp;"年部门支出预算表"</f>
        <v>2026年部门支出预算表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</row>
    <row r="3" ht="18.75" customHeight="1" spans="1:15">
      <c r="A3" s="30" t="str">
        <f>"单位名称："&amp;"芒市红十字会"</f>
        <v>单位名称：芒市红十字会</v>
      </c>
      <c r="B3" s="30"/>
      <c r="C3" s="30"/>
      <c r="D3" s="30"/>
      <c r="E3" s="30"/>
      <c r="F3" s="30"/>
      <c r="G3" s="168"/>
      <c r="H3" s="168"/>
      <c r="I3" s="168"/>
      <c r="J3" s="168"/>
      <c r="K3" s="168"/>
      <c r="L3" s="168"/>
      <c r="M3" s="168"/>
      <c r="N3" s="42" t="s">
        <v>9</v>
      </c>
      <c r="O3" s="42"/>
    </row>
    <row r="4" ht="31.5" customHeight="1" spans="1:15">
      <c r="A4" s="170" t="s">
        <v>56</v>
      </c>
      <c r="B4" s="170" t="s">
        <v>57</v>
      </c>
      <c r="C4" s="170" t="s">
        <v>38</v>
      </c>
      <c r="D4" s="170" t="s">
        <v>42</v>
      </c>
      <c r="E4" s="170"/>
      <c r="F4" s="170"/>
      <c r="G4" s="170" t="s">
        <v>43</v>
      </c>
      <c r="H4" s="170" t="s">
        <v>44</v>
      </c>
      <c r="I4" s="170" t="s">
        <v>58</v>
      </c>
      <c r="J4" s="170" t="s">
        <v>59</v>
      </c>
      <c r="K4" s="170"/>
      <c r="L4" s="170"/>
      <c r="M4" s="170"/>
      <c r="N4" s="170"/>
      <c r="O4" s="170"/>
    </row>
    <row r="5" ht="37.3" customHeight="1" spans="1:15">
      <c r="A5" s="170"/>
      <c r="B5" s="170"/>
      <c r="C5" s="170"/>
      <c r="D5" s="170" t="s">
        <v>41</v>
      </c>
      <c r="E5" s="170" t="s">
        <v>60</v>
      </c>
      <c r="F5" s="170" t="s">
        <v>61</v>
      </c>
      <c r="G5" s="170"/>
      <c r="H5" s="170"/>
      <c r="I5" s="170"/>
      <c r="J5" s="170" t="s">
        <v>41</v>
      </c>
      <c r="K5" s="170" t="s">
        <v>62</v>
      </c>
      <c r="L5" s="170" t="s">
        <v>63</v>
      </c>
      <c r="M5" s="170" t="s">
        <v>64</v>
      </c>
      <c r="N5" s="170" t="s">
        <v>65</v>
      </c>
      <c r="O5" s="170" t="s">
        <v>66</v>
      </c>
    </row>
    <row r="6" ht="18.75" customHeight="1" spans="1:15">
      <c r="A6" s="171" t="s">
        <v>67</v>
      </c>
      <c r="B6" s="171" t="s">
        <v>68</v>
      </c>
      <c r="C6" s="171" t="s">
        <v>69</v>
      </c>
      <c r="D6" s="171" t="s">
        <v>70</v>
      </c>
      <c r="E6" s="171" t="s">
        <v>71</v>
      </c>
      <c r="F6" s="171" t="s">
        <v>72</v>
      </c>
      <c r="G6" s="171" t="s">
        <v>73</v>
      </c>
      <c r="H6" s="171" t="s">
        <v>74</v>
      </c>
      <c r="I6" s="171" t="s">
        <v>75</v>
      </c>
      <c r="J6" s="171" t="s">
        <v>76</v>
      </c>
      <c r="K6" s="171" t="s">
        <v>77</v>
      </c>
      <c r="L6" s="171" t="s">
        <v>78</v>
      </c>
      <c r="M6" s="171" t="s">
        <v>79</v>
      </c>
      <c r="N6" s="171" t="s">
        <v>80</v>
      </c>
      <c r="O6" s="171" t="s">
        <v>81</v>
      </c>
    </row>
    <row r="7" ht="52.5" customHeight="1" spans="1:15">
      <c r="A7" s="172" t="s">
        <v>82</v>
      </c>
      <c r="B7" s="172" t="s">
        <v>83</v>
      </c>
      <c r="C7" s="136">
        <v>1297239.79</v>
      </c>
      <c r="D7" s="136">
        <v>1197239.79</v>
      </c>
      <c r="E7" s="136">
        <v>997239.79</v>
      </c>
      <c r="F7" s="136">
        <v>200000</v>
      </c>
      <c r="G7" s="136"/>
      <c r="H7" s="136"/>
      <c r="I7" s="136"/>
      <c r="J7" s="136">
        <v>100000</v>
      </c>
      <c r="K7" s="136"/>
      <c r="L7" s="136"/>
      <c r="M7" s="136"/>
      <c r="N7" s="136"/>
      <c r="O7" s="136">
        <v>100000</v>
      </c>
    </row>
    <row r="8" ht="52.5" customHeight="1" spans="1:15">
      <c r="A8" s="173" t="s">
        <v>84</v>
      </c>
      <c r="B8" s="173" t="s">
        <v>85</v>
      </c>
      <c r="C8" s="136">
        <v>125145.29</v>
      </c>
      <c r="D8" s="136">
        <v>125145.29</v>
      </c>
      <c r="E8" s="136">
        <v>125145.29</v>
      </c>
      <c r="F8" s="136"/>
      <c r="G8" s="136"/>
      <c r="H8" s="136"/>
      <c r="I8" s="136"/>
      <c r="J8" s="136"/>
      <c r="K8" s="136"/>
      <c r="L8" s="136"/>
      <c r="M8" s="136"/>
      <c r="N8" s="136"/>
      <c r="O8" s="136"/>
    </row>
    <row r="9" ht="52.5" customHeight="1" spans="1:15">
      <c r="A9" s="174" t="s">
        <v>86</v>
      </c>
      <c r="B9" s="174" t="s">
        <v>87</v>
      </c>
      <c r="C9" s="136">
        <v>3000</v>
      </c>
      <c r="D9" s="136">
        <v>3000</v>
      </c>
      <c r="E9" s="136">
        <v>3000</v>
      </c>
      <c r="F9" s="136"/>
      <c r="G9" s="136"/>
      <c r="H9" s="136"/>
      <c r="I9" s="136"/>
      <c r="J9" s="136"/>
      <c r="K9" s="136"/>
      <c r="L9" s="136"/>
      <c r="M9" s="136"/>
      <c r="N9" s="136"/>
      <c r="O9" s="136"/>
    </row>
    <row r="10" ht="52.5" customHeight="1" spans="1:15">
      <c r="A10" s="174" t="s">
        <v>88</v>
      </c>
      <c r="B10" s="174" t="s">
        <v>89</v>
      </c>
      <c r="C10" s="136">
        <v>122145.29</v>
      </c>
      <c r="D10" s="136">
        <v>122145.29</v>
      </c>
      <c r="E10" s="136">
        <v>122145.29</v>
      </c>
      <c r="F10" s="136"/>
      <c r="G10" s="136"/>
      <c r="H10" s="136"/>
      <c r="I10" s="136"/>
      <c r="J10" s="136"/>
      <c r="K10" s="136"/>
      <c r="L10" s="136"/>
      <c r="M10" s="136"/>
      <c r="N10" s="136"/>
      <c r="O10" s="136"/>
    </row>
    <row r="11" ht="52.5" customHeight="1" spans="1:15">
      <c r="A11" s="174" t="s">
        <v>90</v>
      </c>
      <c r="B11" s="174" t="s">
        <v>91</v>
      </c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</row>
    <row r="12" ht="52.5" customHeight="1" spans="1:15">
      <c r="A12" s="173" t="s">
        <v>92</v>
      </c>
      <c r="B12" s="173" t="s">
        <v>93</v>
      </c>
      <c r="C12" s="136">
        <v>1170813.92</v>
      </c>
      <c r="D12" s="136">
        <v>1070813.92</v>
      </c>
      <c r="E12" s="136">
        <v>870813.92</v>
      </c>
      <c r="F12" s="136">
        <v>200000</v>
      </c>
      <c r="G12" s="136"/>
      <c r="H12" s="136"/>
      <c r="I12" s="136"/>
      <c r="J12" s="136">
        <v>100000</v>
      </c>
      <c r="K12" s="136"/>
      <c r="L12" s="136"/>
      <c r="M12" s="136"/>
      <c r="N12" s="136"/>
      <c r="O12" s="136">
        <v>100000</v>
      </c>
    </row>
    <row r="13" ht="52.5" customHeight="1" spans="1:15">
      <c r="A13" s="174" t="s">
        <v>94</v>
      </c>
      <c r="B13" s="174" t="s">
        <v>95</v>
      </c>
      <c r="C13" s="136">
        <v>870813.92</v>
      </c>
      <c r="D13" s="136">
        <v>870813.92</v>
      </c>
      <c r="E13" s="136">
        <v>870813.92</v>
      </c>
      <c r="F13" s="136"/>
      <c r="G13" s="136"/>
      <c r="H13" s="136"/>
      <c r="I13" s="136"/>
      <c r="J13" s="136"/>
      <c r="K13" s="136"/>
      <c r="L13" s="136"/>
      <c r="M13" s="136"/>
      <c r="N13" s="136"/>
      <c r="O13" s="136"/>
    </row>
    <row r="14" ht="52.5" customHeight="1" spans="1:15">
      <c r="A14" s="174" t="s">
        <v>96</v>
      </c>
      <c r="B14" s="174" t="s">
        <v>97</v>
      </c>
      <c r="C14" s="136">
        <v>300000</v>
      </c>
      <c r="D14" s="136">
        <v>200000</v>
      </c>
      <c r="E14" s="136"/>
      <c r="F14" s="136">
        <v>200000</v>
      </c>
      <c r="G14" s="136"/>
      <c r="H14" s="136"/>
      <c r="I14" s="136"/>
      <c r="J14" s="136">
        <v>100000</v>
      </c>
      <c r="K14" s="136"/>
      <c r="L14" s="136"/>
      <c r="M14" s="136"/>
      <c r="N14" s="136"/>
      <c r="O14" s="136">
        <v>100000</v>
      </c>
    </row>
    <row r="15" ht="52.5" customHeight="1" spans="1:15">
      <c r="A15" s="173" t="s">
        <v>98</v>
      </c>
      <c r="B15" s="173" t="s">
        <v>99</v>
      </c>
      <c r="C15" s="136">
        <v>1280.58</v>
      </c>
      <c r="D15" s="136">
        <v>1280.58</v>
      </c>
      <c r="E15" s="136">
        <v>1280.58</v>
      </c>
      <c r="F15" s="136"/>
      <c r="G15" s="136"/>
      <c r="H15" s="136"/>
      <c r="I15" s="136"/>
      <c r="J15" s="136"/>
      <c r="K15" s="136"/>
      <c r="L15" s="136"/>
      <c r="M15" s="136"/>
      <c r="N15" s="136"/>
      <c r="O15" s="136"/>
    </row>
    <row r="16" ht="52.5" customHeight="1" spans="1:15">
      <c r="A16" s="174" t="s">
        <v>100</v>
      </c>
      <c r="B16" s="174" t="s">
        <v>99</v>
      </c>
      <c r="C16" s="136">
        <v>1280.58</v>
      </c>
      <c r="D16" s="136">
        <v>1280.58</v>
      </c>
      <c r="E16" s="136">
        <v>1280.58</v>
      </c>
      <c r="F16" s="136"/>
      <c r="G16" s="136"/>
      <c r="H16" s="136"/>
      <c r="I16" s="136"/>
      <c r="J16" s="136"/>
      <c r="K16" s="136"/>
      <c r="L16" s="136"/>
      <c r="M16" s="136"/>
      <c r="N16" s="136"/>
      <c r="O16" s="136"/>
    </row>
    <row r="17" ht="52.5" customHeight="1" spans="1:15">
      <c r="A17" s="172" t="s">
        <v>101</v>
      </c>
      <c r="B17" s="172" t="s">
        <v>102</v>
      </c>
      <c r="C17" s="136">
        <v>48920.69</v>
      </c>
      <c r="D17" s="136">
        <v>48920.69</v>
      </c>
      <c r="E17" s="136">
        <v>48920.69</v>
      </c>
      <c r="F17" s="136"/>
      <c r="G17" s="136"/>
      <c r="H17" s="136"/>
      <c r="I17" s="136"/>
      <c r="J17" s="136"/>
      <c r="K17" s="136"/>
      <c r="L17" s="136"/>
      <c r="M17" s="136"/>
      <c r="N17" s="136"/>
      <c r="O17" s="136"/>
    </row>
    <row r="18" ht="52.5" customHeight="1" spans="1:15">
      <c r="A18" s="173" t="s">
        <v>103</v>
      </c>
      <c r="B18" s="173" t="s">
        <v>104</v>
      </c>
      <c r="C18" s="136">
        <v>48920.69</v>
      </c>
      <c r="D18" s="136">
        <v>48920.69</v>
      </c>
      <c r="E18" s="136">
        <v>48920.69</v>
      </c>
      <c r="F18" s="136"/>
      <c r="G18" s="136"/>
      <c r="H18" s="136"/>
      <c r="I18" s="136"/>
      <c r="J18" s="136"/>
      <c r="K18" s="136"/>
      <c r="L18" s="136"/>
      <c r="M18" s="136"/>
      <c r="N18" s="136"/>
      <c r="O18" s="136"/>
    </row>
    <row r="19" ht="52.5" customHeight="1" spans="1:15">
      <c r="A19" s="174" t="s">
        <v>105</v>
      </c>
      <c r="B19" s="174" t="s">
        <v>106</v>
      </c>
      <c r="C19" s="136">
        <v>47446.61</v>
      </c>
      <c r="D19" s="136">
        <v>47446.61</v>
      </c>
      <c r="E19" s="136">
        <v>47446.61</v>
      </c>
      <c r="F19" s="136"/>
      <c r="G19" s="136"/>
      <c r="H19" s="136"/>
      <c r="I19" s="136"/>
      <c r="J19" s="136"/>
      <c r="K19" s="136"/>
      <c r="L19" s="136"/>
      <c r="M19" s="136"/>
      <c r="N19" s="136"/>
      <c r="O19" s="136"/>
    </row>
    <row r="20" ht="52.5" customHeight="1" spans="1:15">
      <c r="A20" s="174" t="s">
        <v>107</v>
      </c>
      <c r="B20" s="174" t="s">
        <v>108</v>
      </c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</row>
    <row r="21" ht="52.5" customHeight="1" spans="1:15">
      <c r="A21" s="174" t="s">
        <v>109</v>
      </c>
      <c r="B21" s="174" t="s">
        <v>110</v>
      </c>
      <c r="C21" s="136">
        <v>1474.08</v>
      </c>
      <c r="D21" s="136">
        <v>1474.08</v>
      </c>
      <c r="E21" s="136">
        <v>1474.08</v>
      </c>
      <c r="F21" s="136"/>
      <c r="G21" s="136"/>
      <c r="H21" s="136"/>
      <c r="I21" s="136"/>
      <c r="J21" s="136"/>
      <c r="K21" s="136"/>
      <c r="L21" s="136"/>
      <c r="M21" s="136"/>
      <c r="N21" s="136"/>
      <c r="O21" s="136"/>
    </row>
    <row r="22" ht="52.5" customHeight="1" spans="1:15">
      <c r="A22" s="172" t="s">
        <v>111</v>
      </c>
      <c r="B22" s="172" t="s">
        <v>112</v>
      </c>
      <c r="C22" s="136">
        <v>88445.04</v>
      </c>
      <c r="D22" s="136">
        <v>88445.04</v>
      </c>
      <c r="E22" s="136">
        <v>88445.04</v>
      </c>
      <c r="F22" s="136"/>
      <c r="G22" s="136"/>
      <c r="H22" s="136"/>
      <c r="I22" s="136"/>
      <c r="J22" s="136"/>
      <c r="K22" s="136"/>
      <c r="L22" s="136"/>
      <c r="M22" s="136"/>
      <c r="N22" s="136"/>
      <c r="O22" s="136"/>
    </row>
    <row r="23" ht="52.5" customHeight="1" spans="1:15">
      <c r="A23" s="173" t="s">
        <v>113</v>
      </c>
      <c r="B23" s="173" t="s">
        <v>114</v>
      </c>
      <c r="C23" s="136">
        <v>88445.04</v>
      </c>
      <c r="D23" s="136">
        <v>88445.04</v>
      </c>
      <c r="E23" s="136">
        <v>88445.04</v>
      </c>
      <c r="F23" s="136"/>
      <c r="G23" s="136"/>
      <c r="H23" s="136"/>
      <c r="I23" s="136"/>
      <c r="J23" s="136"/>
      <c r="K23" s="136"/>
      <c r="L23" s="136"/>
      <c r="M23" s="136"/>
      <c r="N23" s="136"/>
      <c r="O23" s="136"/>
    </row>
    <row r="24" ht="52.5" customHeight="1" spans="1:15">
      <c r="A24" s="174" t="s">
        <v>115</v>
      </c>
      <c r="B24" s="174" t="s">
        <v>116</v>
      </c>
      <c r="C24" s="136">
        <v>88445.04</v>
      </c>
      <c r="D24" s="136">
        <v>88445.04</v>
      </c>
      <c r="E24" s="136">
        <v>88445.04</v>
      </c>
      <c r="F24" s="136"/>
      <c r="G24" s="136"/>
      <c r="H24" s="136"/>
      <c r="I24" s="136"/>
      <c r="J24" s="136"/>
      <c r="K24" s="136"/>
      <c r="L24" s="136"/>
      <c r="M24" s="136"/>
      <c r="N24" s="136"/>
      <c r="O24" s="136"/>
    </row>
    <row r="25" ht="30" customHeight="1" spans="1:15">
      <c r="A25" s="171" t="s">
        <v>38</v>
      </c>
      <c r="B25" s="171"/>
      <c r="C25" s="136">
        <v>1434605.52</v>
      </c>
      <c r="D25" s="136">
        <v>1334605.52</v>
      </c>
      <c r="E25" s="136">
        <v>1134605.52</v>
      </c>
      <c r="F25" s="136">
        <v>200000</v>
      </c>
      <c r="G25" s="136"/>
      <c r="H25" s="136"/>
      <c r="I25" s="136"/>
      <c r="J25" s="136">
        <v>100000</v>
      </c>
      <c r="K25" s="136"/>
      <c r="L25" s="136"/>
      <c r="M25" s="136"/>
      <c r="N25" s="136"/>
      <c r="O25" s="136">
        <v>100000</v>
      </c>
    </row>
  </sheetData>
  <mergeCells count="13">
    <mergeCell ref="N1:O1"/>
    <mergeCell ref="A2:O2"/>
    <mergeCell ref="A3:F3"/>
    <mergeCell ref="N3:O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pageSetup paperSize="9" scale="49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D36"/>
  <sheetViews>
    <sheetView showZeros="0" topLeftCell="A3" workbookViewId="0">
      <selection activeCell="C25" sqref="C25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5"/>
      <c r="B1" s="45"/>
      <c r="C1" s="45"/>
      <c r="D1" s="92" t="s">
        <v>117</v>
      </c>
    </row>
    <row r="2" ht="30.75" customHeight="1" spans="1:4">
      <c r="A2" s="161" t="str">
        <f>"2026"&amp;"年部门财政拨款收支预算总表"</f>
        <v>2026年部门财政拨款收支预算总表</v>
      </c>
      <c r="B2" s="161"/>
      <c r="C2" s="161"/>
      <c r="D2" s="161"/>
    </row>
    <row r="3" ht="18.75" customHeight="1" spans="1:4">
      <c r="A3" s="30" t="str">
        <f>"单位名称："&amp;"芒市红十字会"</f>
        <v>单位名称：芒市红十字会</v>
      </c>
      <c r="B3" s="162"/>
      <c r="C3" s="162"/>
      <c r="D3" s="93" t="s">
        <v>9</v>
      </c>
    </row>
    <row r="4" ht="19.5" customHeight="1" spans="1:4">
      <c r="A4" s="12" t="s">
        <v>118</v>
      </c>
      <c r="B4" s="14"/>
      <c r="C4" s="12" t="s">
        <v>119</v>
      </c>
      <c r="D4" s="14"/>
    </row>
    <row r="5" ht="21.75" customHeight="1" spans="1:4">
      <c r="A5" s="71" t="s">
        <v>120</v>
      </c>
      <c r="B5" s="11" t="s">
        <v>13</v>
      </c>
      <c r="C5" s="71" t="s">
        <v>121</v>
      </c>
      <c r="D5" s="11" t="s">
        <v>13</v>
      </c>
    </row>
    <row r="6" ht="17.25" customHeight="1" spans="1:4">
      <c r="A6" s="74"/>
      <c r="B6" s="18"/>
      <c r="C6" s="74"/>
      <c r="D6" s="18"/>
    </row>
    <row r="7" ht="19.5" customHeight="1" spans="1:4">
      <c r="A7" s="89" t="s">
        <v>122</v>
      </c>
      <c r="B7" s="23">
        <v>1334605.52</v>
      </c>
      <c r="C7" s="89" t="s">
        <v>123</v>
      </c>
      <c r="D7" s="23">
        <v>1334605.52</v>
      </c>
    </row>
    <row r="8" ht="19.5" customHeight="1" spans="1:4">
      <c r="A8" s="89" t="s">
        <v>124</v>
      </c>
      <c r="B8" s="23">
        <v>1334605.52</v>
      </c>
      <c r="C8" s="163" t="str">
        <f>"（"&amp;"一"&amp;"）"&amp;"社会保障和就业支出"</f>
        <v>（一）社会保障和就业支出</v>
      </c>
      <c r="D8" s="23">
        <v>1197239.79</v>
      </c>
    </row>
    <row r="9" ht="19.5" customHeight="1" spans="1:4">
      <c r="A9" s="164" t="s">
        <v>125</v>
      </c>
      <c r="B9" s="23"/>
      <c r="C9" s="163" t="str">
        <f>"（"&amp;"二"&amp;"）"&amp;"卫生健康支出"</f>
        <v>（二）卫生健康支出</v>
      </c>
      <c r="D9" s="23">
        <v>48920.69</v>
      </c>
    </row>
    <row r="10" ht="19.5" customHeight="1" spans="1:4">
      <c r="A10" s="164" t="s">
        <v>126</v>
      </c>
      <c r="B10" s="23"/>
      <c r="C10" s="163" t="str">
        <f>"（"&amp;"三"&amp;"）"&amp;"住房保障支出"</f>
        <v>（三）住房保障支出</v>
      </c>
      <c r="D10" s="23">
        <v>88445.04</v>
      </c>
    </row>
    <row r="11" ht="19.5" customHeight="1" spans="1:4">
      <c r="A11" s="164" t="s">
        <v>127</v>
      </c>
      <c r="B11" s="23"/>
      <c r="C11" s="163"/>
      <c r="D11" s="23"/>
    </row>
    <row r="12" ht="19.5" customHeight="1" spans="1:4">
      <c r="A12" s="164" t="s">
        <v>124</v>
      </c>
      <c r="B12" s="23"/>
      <c r="C12" s="163"/>
      <c r="D12" s="23"/>
    </row>
    <row r="13" ht="19.5" customHeight="1" spans="1:4">
      <c r="A13" s="164" t="s">
        <v>125</v>
      </c>
      <c r="B13" s="23"/>
      <c r="C13" s="163"/>
      <c r="D13" s="23"/>
    </row>
    <row r="14" ht="19.5" customHeight="1" spans="1:4">
      <c r="A14" s="164" t="s">
        <v>126</v>
      </c>
      <c r="B14" s="23"/>
      <c r="C14" s="163"/>
      <c r="D14" s="23"/>
    </row>
    <row r="15" ht="19.5" customHeight="1" spans="1:4">
      <c r="A15" s="165"/>
      <c r="B15" s="23"/>
      <c r="C15" s="163"/>
      <c r="D15" s="23"/>
    </row>
    <row r="16" ht="19.5" customHeight="1" spans="1:4">
      <c r="A16" s="165"/>
      <c r="B16" s="23"/>
      <c r="C16" s="163"/>
      <c r="D16" s="23"/>
    </row>
    <row r="17" ht="19.5" customHeight="1" spans="1:4">
      <c r="A17" s="165"/>
      <c r="B17" s="23"/>
      <c r="C17" s="163"/>
      <c r="D17" s="23"/>
    </row>
    <row r="18" ht="19.5" customHeight="1" spans="1:4">
      <c r="A18" s="165"/>
      <c r="B18" s="23"/>
      <c r="C18" s="163"/>
      <c r="D18" s="23"/>
    </row>
    <row r="19" ht="19.5" customHeight="1" spans="1:4">
      <c r="A19" s="165"/>
      <c r="B19" s="23"/>
      <c r="C19" s="163"/>
      <c r="D19" s="23"/>
    </row>
    <row r="20" ht="19.5" customHeight="1" spans="1:4">
      <c r="A20" s="89"/>
      <c r="B20" s="23"/>
      <c r="C20" s="163"/>
      <c r="D20" s="23"/>
    </row>
    <row r="21" ht="19.5" customHeight="1" spans="1:4">
      <c r="A21" s="89"/>
      <c r="B21" s="23"/>
      <c r="C21" s="89"/>
      <c r="D21" s="23"/>
    </row>
    <row r="22" ht="19.5" customHeight="1" spans="1:4">
      <c r="A22" s="89"/>
      <c r="B22" s="23"/>
      <c r="C22" s="89"/>
      <c r="D22" s="23"/>
    </row>
    <row r="23" ht="19.5" customHeight="1" spans="1:4">
      <c r="A23" s="89"/>
      <c r="B23" s="23"/>
      <c r="C23" s="89"/>
      <c r="D23" s="23"/>
    </row>
    <row r="24" ht="19.5" customHeight="1" spans="1:4">
      <c r="A24" s="89"/>
      <c r="B24" s="23"/>
      <c r="C24" s="89"/>
      <c r="D24" s="23"/>
    </row>
    <row r="25" ht="19.5" customHeight="1" spans="1:4">
      <c r="A25" s="89"/>
      <c r="B25" s="23"/>
      <c r="C25" s="89"/>
      <c r="D25" s="23"/>
    </row>
    <row r="26" ht="19.5" customHeight="1" spans="1:4">
      <c r="A26" s="163"/>
      <c r="B26" s="23"/>
      <c r="C26" s="89"/>
      <c r="D26" s="23"/>
    </row>
    <row r="27" ht="19.5" customHeight="1" spans="1:4">
      <c r="A27" s="89"/>
      <c r="B27" s="23"/>
      <c r="C27" s="89"/>
      <c r="D27" s="23"/>
    </row>
    <row r="28" customHeight="1" spans="1:4">
      <c r="A28" s="89"/>
      <c r="B28" s="23"/>
      <c r="C28" s="164"/>
      <c r="D28" s="23"/>
    </row>
    <row r="29" ht="19.5" customHeight="1" spans="1:4">
      <c r="A29" s="89"/>
      <c r="B29" s="23"/>
      <c r="C29" s="89"/>
      <c r="D29" s="23"/>
    </row>
    <row r="30" ht="19.5" customHeight="1" spans="1:4">
      <c r="A30" s="163"/>
      <c r="B30" s="23"/>
      <c r="C30" s="89"/>
      <c r="D30" s="23"/>
    </row>
    <row r="31" ht="18" customHeight="1" spans="1:4">
      <c r="A31" s="163"/>
      <c r="B31" s="23"/>
      <c r="C31" s="89"/>
      <c r="D31" s="23"/>
    </row>
    <row r="32" ht="18" customHeight="1" spans="1:4">
      <c r="A32" s="163"/>
      <c r="B32" s="23"/>
      <c r="C32" s="164"/>
      <c r="D32" s="23"/>
    </row>
    <row r="33" ht="18" customHeight="1" spans="1:4">
      <c r="A33" s="163"/>
      <c r="B33" s="23"/>
      <c r="C33" s="164"/>
      <c r="D33" s="23"/>
    </row>
    <row r="34" ht="19.5" customHeight="1" spans="1:4">
      <c r="A34" s="163"/>
      <c r="B34" s="166"/>
      <c r="C34" s="89"/>
      <c r="D34" s="166"/>
    </row>
    <row r="35" ht="19.5" customHeight="1" spans="1:4">
      <c r="A35" s="163"/>
      <c r="B35" s="23"/>
      <c r="C35" s="89" t="s">
        <v>128</v>
      </c>
      <c r="D35" s="23"/>
    </row>
    <row r="36" ht="19.5" customHeight="1" spans="1:4">
      <c r="A36" s="167" t="s">
        <v>32</v>
      </c>
      <c r="B36" s="23">
        <v>1334605.52</v>
      </c>
      <c r="C36" s="167" t="s">
        <v>33</v>
      </c>
      <c r="D36" s="23">
        <v>1334605.52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9" scale="67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G23"/>
  <sheetViews>
    <sheetView showZeros="0" workbookViewId="0">
      <selection activeCell="F13" sqref="F13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25"/>
      <c r="B1" s="125"/>
      <c r="C1" s="125"/>
      <c r="D1" s="125"/>
      <c r="E1" s="125"/>
      <c r="F1" s="125"/>
      <c r="G1" s="129" t="s">
        <v>129</v>
      </c>
    </row>
    <row r="2" ht="33" customHeight="1" spans="1:7">
      <c r="A2" s="154" t="str">
        <f>"2026"&amp;"年一般公共预算支出预算表（按功能科目分类）"</f>
        <v>2026年一般公共预算支出预算表（按功能科目分类）</v>
      </c>
      <c r="B2" s="154"/>
      <c r="C2" s="154"/>
      <c r="D2" s="154"/>
      <c r="E2" s="154"/>
      <c r="F2" s="154"/>
      <c r="G2" s="154"/>
    </row>
    <row r="3" ht="18.75" customHeight="1" spans="1:7">
      <c r="A3" s="155" t="str">
        <f>"单位名称："&amp;"芒市红十字会"</f>
        <v>单位名称：芒市红十字会</v>
      </c>
      <c r="B3" s="155"/>
      <c r="C3" s="125"/>
      <c r="D3" s="125"/>
      <c r="E3" s="125"/>
      <c r="F3" s="125"/>
      <c r="G3" s="129" t="s">
        <v>9</v>
      </c>
    </row>
    <row r="4" ht="18.75" customHeight="1" spans="1:7">
      <c r="A4" s="156" t="s">
        <v>130</v>
      </c>
      <c r="B4" s="156"/>
      <c r="C4" s="156" t="s">
        <v>38</v>
      </c>
      <c r="D4" s="156" t="s">
        <v>60</v>
      </c>
      <c r="E4" s="156"/>
      <c r="F4" s="156"/>
      <c r="G4" s="156" t="s">
        <v>61</v>
      </c>
    </row>
    <row r="5" ht="18.75" customHeight="1" spans="1:7">
      <c r="A5" s="156" t="s">
        <v>56</v>
      </c>
      <c r="B5" s="156" t="s">
        <v>57</v>
      </c>
      <c r="C5" s="156"/>
      <c r="D5" s="156" t="s">
        <v>41</v>
      </c>
      <c r="E5" s="156" t="s">
        <v>131</v>
      </c>
      <c r="F5" s="156" t="s">
        <v>132</v>
      </c>
      <c r="G5" s="156"/>
    </row>
    <row r="6" ht="18.75" customHeight="1" spans="1:7">
      <c r="A6" s="156" t="s">
        <v>67</v>
      </c>
      <c r="B6" s="156" t="s">
        <v>68</v>
      </c>
      <c r="C6" s="156" t="s">
        <v>69</v>
      </c>
      <c r="D6" s="156" t="s">
        <v>70</v>
      </c>
      <c r="E6" s="156" t="s">
        <v>71</v>
      </c>
      <c r="F6" s="156" t="s">
        <v>72</v>
      </c>
      <c r="G6" s="156" t="s">
        <v>73</v>
      </c>
    </row>
    <row r="7" ht="18.75" customHeight="1" spans="1:7">
      <c r="A7" s="157" t="s">
        <v>82</v>
      </c>
      <c r="B7" s="157" t="s">
        <v>83</v>
      </c>
      <c r="C7" s="158">
        <v>1197239.79</v>
      </c>
      <c r="D7" s="158">
        <v>997239.79</v>
      </c>
      <c r="E7" s="158">
        <v>843987.87</v>
      </c>
      <c r="F7" s="158">
        <v>153251.92</v>
      </c>
      <c r="G7" s="158">
        <v>200000</v>
      </c>
    </row>
    <row r="8" ht="18.75" customHeight="1" outlineLevel="1" spans="1:7">
      <c r="A8" s="159" t="s">
        <v>84</v>
      </c>
      <c r="B8" s="159" t="s">
        <v>85</v>
      </c>
      <c r="C8" s="158">
        <v>125145.29</v>
      </c>
      <c r="D8" s="158">
        <v>125145.29</v>
      </c>
      <c r="E8" s="158">
        <v>125145.29</v>
      </c>
      <c r="F8" s="158"/>
      <c r="G8" s="158"/>
    </row>
    <row r="9" ht="18.75" customHeight="1" outlineLevel="2" spans="1:7">
      <c r="A9" s="160" t="s">
        <v>86</v>
      </c>
      <c r="B9" s="160" t="s">
        <v>87</v>
      </c>
      <c r="C9" s="158">
        <v>3000</v>
      </c>
      <c r="D9" s="158">
        <v>3000</v>
      </c>
      <c r="E9" s="158">
        <v>3000</v>
      </c>
      <c r="F9" s="158"/>
      <c r="G9" s="158"/>
    </row>
    <row r="10" ht="18.75" customHeight="1" outlineLevel="2" spans="1:7">
      <c r="A10" s="160" t="s">
        <v>88</v>
      </c>
      <c r="B10" s="160" t="s">
        <v>89</v>
      </c>
      <c r="C10" s="158">
        <v>122145.29</v>
      </c>
      <c r="D10" s="158">
        <v>122145.29</v>
      </c>
      <c r="E10" s="158">
        <v>122145.29</v>
      </c>
      <c r="F10" s="158"/>
      <c r="G10" s="158"/>
    </row>
    <row r="11" ht="18.75" customHeight="1" outlineLevel="1" spans="1:7">
      <c r="A11" s="159" t="s">
        <v>92</v>
      </c>
      <c r="B11" s="159" t="s">
        <v>93</v>
      </c>
      <c r="C11" s="158">
        <v>1070813.92</v>
      </c>
      <c r="D11" s="158">
        <v>870813.92</v>
      </c>
      <c r="E11" s="158">
        <v>717562</v>
      </c>
      <c r="F11" s="158">
        <v>153251.92</v>
      </c>
      <c r="G11" s="158">
        <v>200000</v>
      </c>
    </row>
    <row r="12" ht="18.75" customHeight="1" outlineLevel="2" spans="1:7">
      <c r="A12" s="160" t="s">
        <v>94</v>
      </c>
      <c r="B12" s="160" t="s">
        <v>95</v>
      </c>
      <c r="C12" s="158">
        <v>870813.92</v>
      </c>
      <c r="D12" s="158">
        <v>870813.92</v>
      </c>
      <c r="E12" s="158">
        <v>717562</v>
      </c>
      <c r="F12" s="158">
        <v>153251.92</v>
      </c>
      <c r="G12" s="158"/>
    </row>
    <row r="13" ht="18.75" customHeight="1" outlineLevel="2" spans="1:7">
      <c r="A13" s="160" t="s">
        <v>96</v>
      </c>
      <c r="B13" s="160" t="s">
        <v>97</v>
      </c>
      <c r="C13" s="158">
        <v>200000</v>
      </c>
      <c r="D13" s="158"/>
      <c r="E13" s="158"/>
      <c r="F13" s="158"/>
      <c r="G13" s="158">
        <v>200000</v>
      </c>
    </row>
    <row r="14" ht="18.75" customHeight="1" outlineLevel="1" spans="1:7">
      <c r="A14" s="159" t="s">
        <v>98</v>
      </c>
      <c r="B14" s="159" t="s">
        <v>99</v>
      </c>
      <c r="C14" s="158">
        <v>1280.58</v>
      </c>
      <c r="D14" s="158">
        <v>1280.58</v>
      </c>
      <c r="E14" s="158">
        <v>1280.58</v>
      </c>
      <c r="F14" s="158"/>
      <c r="G14" s="158"/>
    </row>
    <row r="15" ht="18.75" customHeight="1" outlineLevel="2" spans="1:7">
      <c r="A15" s="160" t="s">
        <v>100</v>
      </c>
      <c r="B15" s="160" t="s">
        <v>99</v>
      </c>
      <c r="C15" s="158">
        <v>1280.58</v>
      </c>
      <c r="D15" s="158">
        <v>1280.58</v>
      </c>
      <c r="E15" s="158">
        <v>1280.58</v>
      </c>
      <c r="F15" s="158"/>
      <c r="G15" s="158"/>
    </row>
    <row r="16" ht="18.75" customHeight="1" spans="1:7">
      <c r="A16" s="157" t="s">
        <v>101</v>
      </c>
      <c r="B16" s="157" t="s">
        <v>102</v>
      </c>
      <c r="C16" s="158">
        <v>48920.69</v>
      </c>
      <c r="D16" s="158">
        <v>48920.69</v>
      </c>
      <c r="E16" s="158">
        <v>48920.69</v>
      </c>
      <c r="F16" s="158"/>
      <c r="G16" s="158"/>
    </row>
    <row r="17" ht="18.75" customHeight="1" outlineLevel="1" spans="1:7">
      <c r="A17" s="159" t="s">
        <v>103</v>
      </c>
      <c r="B17" s="159" t="s">
        <v>104</v>
      </c>
      <c r="C17" s="158">
        <v>48920.69</v>
      </c>
      <c r="D17" s="158">
        <v>48920.69</v>
      </c>
      <c r="E17" s="158">
        <v>48920.69</v>
      </c>
      <c r="F17" s="158"/>
      <c r="G17" s="158"/>
    </row>
    <row r="18" ht="18.75" customHeight="1" outlineLevel="2" spans="1:7">
      <c r="A18" s="160" t="s">
        <v>105</v>
      </c>
      <c r="B18" s="160" t="s">
        <v>106</v>
      </c>
      <c r="C18" s="158">
        <v>47446.61</v>
      </c>
      <c r="D18" s="158">
        <v>47446.61</v>
      </c>
      <c r="E18" s="158">
        <v>47446.61</v>
      </c>
      <c r="F18" s="158"/>
      <c r="G18" s="158"/>
    </row>
    <row r="19" ht="18.75" customHeight="1" outlineLevel="2" spans="1:7">
      <c r="A19" s="160" t="s">
        <v>109</v>
      </c>
      <c r="B19" s="160" t="s">
        <v>110</v>
      </c>
      <c r="C19" s="158">
        <v>1474.08</v>
      </c>
      <c r="D19" s="158">
        <v>1474.08</v>
      </c>
      <c r="E19" s="158">
        <v>1474.08</v>
      </c>
      <c r="F19" s="158"/>
      <c r="G19" s="158"/>
    </row>
    <row r="20" ht="18.75" customHeight="1" spans="1:7">
      <c r="A20" s="157" t="s">
        <v>111</v>
      </c>
      <c r="B20" s="157" t="s">
        <v>112</v>
      </c>
      <c r="C20" s="158">
        <v>88445.04</v>
      </c>
      <c r="D20" s="158">
        <v>88445.04</v>
      </c>
      <c r="E20" s="158">
        <v>88445.04</v>
      </c>
      <c r="F20" s="158"/>
      <c r="G20" s="158"/>
    </row>
    <row r="21" ht="18.75" customHeight="1" outlineLevel="1" spans="1:7">
      <c r="A21" s="159" t="s">
        <v>113</v>
      </c>
      <c r="B21" s="159" t="s">
        <v>114</v>
      </c>
      <c r="C21" s="158">
        <v>88445.04</v>
      </c>
      <c r="D21" s="158">
        <v>88445.04</v>
      </c>
      <c r="E21" s="158">
        <v>88445.04</v>
      </c>
      <c r="F21" s="158"/>
      <c r="G21" s="158"/>
    </row>
    <row r="22" ht="18.75" customHeight="1" outlineLevel="2" spans="1:7">
      <c r="A22" s="160" t="s">
        <v>115</v>
      </c>
      <c r="B22" s="160" t="s">
        <v>116</v>
      </c>
      <c r="C22" s="158">
        <v>88445.04</v>
      </c>
      <c r="D22" s="158">
        <v>88445.04</v>
      </c>
      <c r="E22" s="158">
        <v>88445.04</v>
      </c>
      <c r="F22" s="158"/>
      <c r="G22" s="158"/>
    </row>
    <row r="23" ht="18.75" customHeight="1" spans="1:7">
      <c r="A23" s="156" t="s">
        <v>38</v>
      </c>
      <c r="B23" s="156"/>
      <c r="C23" s="158">
        <v>1334605.52</v>
      </c>
      <c r="D23" s="158">
        <v>1134605.52</v>
      </c>
      <c r="E23" s="158">
        <v>981353.6</v>
      </c>
      <c r="F23" s="158">
        <v>153251.92</v>
      </c>
      <c r="G23" s="158">
        <v>200000</v>
      </c>
    </row>
  </sheetData>
  <mergeCells count="7">
    <mergeCell ref="A2:G2"/>
    <mergeCell ref="A3:C3"/>
    <mergeCell ref="A4:B4"/>
    <mergeCell ref="D4:F4"/>
    <mergeCell ref="A23:B23"/>
    <mergeCell ref="C4:C5"/>
    <mergeCell ref="G4:G5"/>
  </mergeCells>
  <pageMargins left="0.75" right="0.75" top="1" bottom="1" header="0.5" footer="0.5"/>
  <pageSetup paperSize="9" scale="8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F7"/>
  <sheetViews>
    <sheetView showZeros="0" workbookViewId="0">
      <selection activeCell="F33" sqref="F33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5"/>
      <c r="B1" s="145"/>
      <c r="C1" s="146"/>
      <c r="D1" s="1"/>
      <c r="E1" s="1"/>
      <c r="F1" s="147" t="s">
        <v>133</v>
      </c>
    </row>
    <row r="2" ht="33.75" customHeight="1" spans="1:6">
      <c r="A2" s="148" t="str">
        <f>"2026"&amp;"年一般公共预算“三公”经费支出预算表"</f>
        <v>2026年一般公共预算“三公”经费支出预算表</v>
      </c>
      <c r="B2" s="148"/>
      <c r="C2" s="148"/>
      <c r="D2" s="148"/>
      <c r="E2" s="148"/>
      <c r="F2" s="148"/>
    </row>
    <row r="3" ht="21.75" customHeight="1" spans="1:6">
      <c r="A3" s="149" t="str">
        <f>"单位名称："&amp;"芒市红十字会"</f>
        <v>单位名称：芒市红十字会</v>
      </c>
      <c r="B3" s="145"/>
      <c r="C3" s="146"/>
      <c r="D3" s="3"/>
      <c r="E3" s="1"/>
      <c r="F3" s="147" t="s">
        <v>35</v>
      </c>
    </row>
    <row r="4" ht="19.5" customHeight="1" spans="1:6">
      <c r="A4" s="11" t="s">
        <v>134</v>
      </c>
      <c r="B4" s="71" t="s">
        <v>135</v>
      </c>
      <c r="C4" s="12" t="s">
        <v>136</v>
      </c>
      <c r="D4" s="13"/>
      <c r="E4" s="14"/>
      <c r="F4" s="71" t="s">
        <v>137</v>
      </c>
    </row>
    <row r="5" ht="19.5" customHeight="1" spans="1:6">
      <c r="A5" s="18"/>
      <c r="B5" s="74"/>
      <c r="C5" s="34" t="s">
        <v>41</v>
      </c>
      <c r="D5" s="34" t="s">
        <v>138</v>
      </c>
      <c r="E5" s="34" t="s">
        <v>139</v>
      </c>
      <c r="F5" s="74"/>
    </row>
    <row r="6" ht="18.75" customHeight="1" spans="1:6">
      <c r="A6" s="150">
        <v>1</v>
      </c>
      <c r="B6" s="150">
        <v>2</v>
      </c>
      <c r="C6" s="151">
        <v>3</v>
      </c>
      <c r="D6" s="150">
        <v>4</v>
      </c>
      <c r="E6" s="150">
        <v>5</v>
      </c>
      <c r="F6" s="150">
        <v>6</v>
      </c>
    </row>
    <row r="7" ht="24.75" customHeight="1" spans="1:6">
      <c r="A7" s="152">
        <v>3000</v>
      </c>
      <c r="B7" s="152"/>
      <c r="C7" s="153"/>
      <c r="D7" s="152"/>
      <c r="E7" s="152"/>
      <c r="F7" s="152">
        <v>3000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pageSetup paperSize="9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36"/>
  <sheetViews>
    <sheetView showZeros="0" topLeftCell="A23" workbookViewId="0">
      <selection activeCell="I40" sqref="I40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s="137" customFormat="1" ht="18.75" customHeight="1" spans="1:23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44" t="s">
        <v>140</v>
      </c>
      <c r="U1" s="144"/>
      <c r="V1" s="144"/>
      <c r="W1" s="144"/>
    </row>
    <row r="2" s="137" customFormat="1" ht="45.75" customHeight="1" spans="1:23">
      <c r="A2" s="139" t="str">
        <f>"2026"&amp;"年部门基本支出预算表"</f>
        <v>2026年部门基本支出预算表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</row>
    <row r="3" s="137" customFormat="1" ht="18.75" customHeight="1" spans="1:23">
      <c r="A3" s="138" t="str">
        <f>"单位名称："&amp;"芒市红十字会"</f>
        <v>单位名称：芒市红十字会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44" t="s">
        <v>35</v>
      </c>
      <c r="U3" s="144"/>
      <c r="V3" s="144"/>
      <c r="W3" s="144"/>
    </row>
    <row r="4" s="137" customFormat="1" ht="18.75" customHeight="1" spans="1:23">
      <c r="A4" s="140" t="s">
        <v>141</v>
      </c>
      <c r="B4" s="140" t="s">
        <v>142</v>
      </c>
      <c r="C4" s="140" t="s">
        <v>143</v>
      </c>
      <c r="D4" s="140" t="s">
        <v>144</v>
      </c>
      <c r="E4" s="140" t="s">
        <v>145</v>
      </c>
      <c r="F4" s="140" t="s">
        <v>146</v>
      </c>
      <c r="G4" s="140" t="s">
        <v>147</v>
      </c>
      <c r="H4" s="140" t="s">
        <v>148</v>
      </c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</row>
    <row r="5" s="137" customFormat="1" ht="28.3" customHeight="1" spans="1:23">
      <c r="A5" s="140"/>
      <c r="B5" s="140"/>
      <c r="C5" s="140"/>
      <c r="D5" s="140"/>
      <c r="E5" s="140"/>
      <c r="F5" s="140"/>
      <c r="G5" s="140"/>
      <c r="H5" s="140" t="s">
        <v>149</v>
      </c>
      <c r="I5" s="140" t="s">
        <v>42</v>
      </c>
      <c r="J5" s="140" t="s">
        <v>150</v>
      </c>
      <c r="K5" s="140" t="s">
        <v>151</v>
      </c>
      <c r="L5" s="140" t="s">
        <v>152</v>
      </c>
      <c r="M5" s="140" t="s">
        <v>153</v>
      </c>
      <c r="N5" s="140" t="s">
        <v>154</v>
      </c>
      <c r="O5" s="140" t="s">
        <v>43</v>
      </c>
      <c r="P5" s="140" t="s">
        <v>44</v>
      </c>
      <c r="Q5" s="140" t="s">
        <v>45</v>
      </c>
      <c r="R5" s="140" t="s">
        <v>59</v>
      </c>
      <c r="S5" s="140"/>
      <c r="T5" s="140"/>
      <c r="U5" s="140"/>
      <c r="V5" s="140"/>
      <c r="W5" s="140"/>
    </row>
    <row r="6" s="137" customFormat="1" ht="24" customHeight="1" spans="1:23">
      <c r="A6" s="140"/>
      <c r="B6" s="140"/>
      <c r="C6" s="140"/>
      <c r="D6" s="140"/>
      <c r="E6" s="140"/>
      <c r="F6" s="140"/>
      <c r="G6" s="140"/>
      <c r="H6" s="140"/>
      <c r="I6" s="140" t="s">
        <v>155</v>
      </c>
      <c r="J6" s="140" t="s">
        <v>150</v>
      </c>
      <c r="K6" s="140" t="s">
        <v>151</v>
      </c>
      <c r="L6" s="140" t="s">
        <v>152</v>
      </c>
      <c r="M6" s="140" t="s">
        <v>153</v>
      </c>
      <c r="N6" s="140" t="s">
        <v>42</v>
      </c>
      <c r="O6" s="140" t="s">
        <v>43</v>
      </c>
      <c r="P6" s="140" t="s">
        <v>44</v>
      </c>
      <c r="Q6" s="140"/>
      <c r="R6" s="140" t="s">
        <v>41</v>
      </c>
      <c r="S6" s="140" t="s">
        <v>48</v>
      </c>
      <c r="T6" s="140" t="s">
        <v>49</v>
      </c>
      <c r="U6" s="140" t="s">
        <v>50</v>
      </c>
      <c r="V6" s="140" t="s">
        <v>51</v>
      </c>
      <c r="W6" s="140" t="s">
        <v>52</v>
      </c>
    </row>
    <row r="7" s="137" customFormat="1" ht="32.05" customHeight="1" spans="1:23">
      <c r="A7" s="140"/>
      <c r="B7" s="140"/>
      <c r="C7" s="140"/>
      <c r="D7" s="140"/>
      <c r="E7" s="140"/>
      <c r="F7" s="140"/>
      <c r="G7" s="140"/>
      <c r="H7" s="140"/>
      <c r="I7" s="140" t="s">
        <v>41</v>
      </c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</row>
    <row r="8" s="137" customFormat="1" ht="18.75" customHeight="1" spans="1:23">
      <c r="A8" s="140" t="s">
        <v>67</v>
      </c>
      <c r="B8" s="140" t="s">
        <v>68</v>
      </c>
      <c r="C8" s="140" t="s">
        <v>69</v>
      </c>
      <c r="D8" s="140" t="s">
        <v>70</v>
      </c>
      <c r="E8" s="140" t="s">
        <v>71</v>
      </c>
      <c r="F8" s="140" t="s">
        <v>72</v>
      </c>
      <c r="G8" s="140" t="s">
        <v>73</v>
      </c>
      <c r="H8" s="140" t="s">
        <v>74</v>
      </c>
      <c r="I8" s="140" t="s">
        <v>75</v>
      </c>
      <c r="J8" s="140" t="s">
        <v>76</v>
      </c>
      <c r="K8" s="140" t="s">
        <v>77</v>
      </c>
      <c r="L8" s="140" t="s">
        <v>78</v>
      </c>
      <c r="M8" s="140" t="s">
        <v>79</v>
      </c>
      <c r="N8" s="140" t="s">
        <v>80</v>
      </c>
      <c r="O8" s="140" t="s">
        <v>81</v>
      </c>
      <c r="P8" s="140" t="s">
        <v>156</v>
      </c>
      <c r="Q8" s="140" t="s">
        <v>157</v>
      </c>
      <c r="R8" s="140" t="s">
        <v>158</v>
      </c>
      <c r="S8" s="140" t="s">
        <v>159</v>
      </c>
      <c r="T8" s="140" t="s">
        <v>160</v>
      </c>
      <c r="U8" s="140" t="s">
        <v>161</v>
      </c>
      <c r="V8" s="140" t="s">
        <v>162</v>
      </c>
      <c r="W8" s="140" t="s">
        <v>163</v>
      </c>
    </row>
    <row r="9" s="137" customFormat="1" ht="37" customHeight="1" spans="1:23">
      <c r="A9" s="141" t="s">
        <v>54</v>
      </c>
      <c r="B9" s="141"/>
      <c r="C9" s="141"/>
      <c r="D9" s="141"/>
      <c r="E9" s="141"/>
      <c r="F9" s="141"/>
      <c r="G9" s="141"/>
      <c r="H9" s="142">
        <v>1134605.52</v>
      </c>
      <c r="I9" s="142">
        <v>1134605.52</v>
      </c>
      <c r="J9" s="142"/>
      <c r="K9" s="142"/>
      <c r="L9" s="142">
        <v>1134605.52</v>
      </c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</row>
    <row r="10" s="137" customFormat="1" ht="44" customHeight="1" outlineLevel="1" spans="1:23">
      <c r="A10" s="141" t="s">
        <v>54</v>
      </c>
      <c r="B10" s="141" t="s">
        <v>164</v>
      </c>
      <c r="C10" s="141" t="s">
        <v>165</v>
      </c>
      <c r="D10" s="141" t="s">
        <v>94</v>
      </c>
      <c r="E10" s="141" t="s">
        <v>95</v>
      </c>
      <c r="F10" s="141" t="s">
        <v>166</v>
      </c>
      <c r="G10" s="141" t="s">
        <v>167</v>
      </c>
      <c r="H10" s="142">
        <v>316392</v>
      </c>
      <c r="I10" s="142">
        <v>316392</v>
      </c>
      <c r="J10" s="142"/>
      <c r="K10" s="142"/>
      <c r="L10" s="142">
        <v>316392</v>
      </c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</row>
    <row r="11" s="137" customFormat="1" ht="44" customHeight="1" outlineLevel="1" spans="1:23">
      <c r="A11" s="141" t="s">
        <v>54</v>
      </c>
      <c r="B11" s="141" t="s">
        <v>164</v>
      </c>
      <c r="C11" s="141" t="s">
        <v>165</v>
      </c>
      <c r="D11" s="141" t="s">
        <v>94</v>
      </c>
      <c r="E11" s="141" t="s">
        <v>95</v>
      </c>
      <c r="F11" s="141" t="s">
        <v>168</v>
      </c>
      <c r="G11" s="141" t="s">
        <v>169</v>
      </c>
      <c r="H11" s="142">
        <v>354804</v>
      </c>
      <c r="I11" s="142">
        <v>354804</v>
      </c>
      <c r="J11" s="142"/>
      <c r="K11" s="142"/>
      <c r="L11" s="142">
        <v>354804</v>
      </c>
      <c r="M11" s="141"/>
      <c r="N11" s="142"/>
      <c r="O11" s="142"/>
      <c r="P11" s="142"/>
      <c r="Q11" s="142"/>
      <c r="R11" s="142"/>
      <c r="S11" s="142"/>
      <c r="T11" s="142"/>
      <c r="U11" s="142"/>
      <c r="V11" s="142"/>
      <c r="W11" s="142"/>
    </row>
    <row r="12" s="137" customFormat="1" ht="43" customHeight="1" outlineLevel="1" spans="1:23">
      <c r="A12" s="141" t="s">
        <v>54</v>
      </c>
      <c r="B12" s="141" t="s">
        <v>164</v>
      </c>
      <c r="C12" s="141" t="s">
        <v>165</v>
      </c>
      <c r="D12" s="141" t="s">
        <v>94</v>
      </c>
      <c r="E12" s="141" t="s">
        <v>95</v>
      </c>
      <c r="F12" s="141" t="s">
        <v>170</v>
      </c>
      <c r="G12" s="141" t="s">
        <v>171</v>
      </c>
      <c r="H12" s="142">
        <v>26366</v>
      </c>
      <c r="I12" s="142">
        <v>26366</v>
      </c>
      <c r="J12" s="142"/>
      <c r="K12" s="142"/>
      <c r="L12" s="142">
        <v>26366</v>
      </c>
      <c r="M12" s="141"/>
      <c r="N12" s="142"/>
      <c r="O12" s="142"/>
      <c r="P12" s="142"/>
      <c r="Q12" s="142"/>
      <c r="R12" s="142"/>
      <c r="S12" s="142"/>
      <c r="T12" s="142"/>
      <c r="U12" s="142"/>
      <c r="V12" s="142"/>
      <c r="W12" s="142"/>
    </row>
    <row r="13" s="137" customFormat="1" ht="53.25" customHeight="1" outlineLevel="1" spans="1:23">
      <c r="A13" s="141" t="s">
        <v>54</v>
      </c>
      <c r="B13" s="141" t="s">
        <v>172</v>
      </c>
      <c r="C13" s="141" t="s">
        <v>173</v>
      </c>
      <c r="D13" s="141" t="s">
        <v>88</v>
      </c>
      <c r="E13" s="141" t="s">
        <v>89</v>
      </c>
      <c r="F13" s="141" t="s">
        <v>174</v>
      </c>
      <c r="G13" s="141" t="s">
        <v>175</v>
      </c>
      <c r="H13" s="142">
        <v>122145.29</v>
      </c>
      <c r="I13" s="142">
        <v>122145.29</v>
      </c>
      <c r="J13" s="142"/>
      <c r="K13" s="142"/>
      <c r="L13" s="142">
        <v>122145.29</v>
      </c>
      <c r="M13" s="141"/>
      <c r="N13" s="142"/>
      <c r="O13" s="142"/>
      <c r="P13" s="142"/>
      <c r="Q13" s="142"/>
      <c r="R13" s="142"/>
      <c r="S13" s="142"/>
      <c r="T13" s="142"/>
      <c r="U13" s="142"/>
      <c r="V13" s="142"/>
      <c r="W13" s="142"/>
    </row>
    <row r="14" s="137" customFormat="1" ht="47" customHeight="1" outlineLevel="1" spans="1:23">
      <c r="A14" s="141" t="s">
        <v>54</v>
      </c>
      <c r="B14" s="141" t="s">
        <v>172</v>
      </c>
      <c r="C14" s="141" t="s">
        <v>173</v>
      </c>
      <c r="D14" s="141" t="s">
        <v>90</v>
      </c>
      <c r="E14" s="141" t="s">
        <v>91</v>
      </c>
      <c r="F14" s="141" t="s">
        <v>176</v>
      </c>
      <c r="G14" s="141" t="s">
        <v>177</v>
      </c>
      <c r="H14" s="142"/>
      <c r="I14" s="142"/>
      <c r="J14" s="142"/>
      <c r="K14" s="142"/>
      <c r="L14" s="142"/>
      <c r="M14" s="141"/>
      <c r="N14" s="142"/>
      <c r="O14" s="142"/>
      <c r="P14" s="142"/>
      <c r="Q14" s="142"/>
      <c r="R14" s="142"/>
      <c r="S14" s="142"/>
      <c r="T14" s="142"/>
      <c r="U14" s="142"/>
      <c r="V14" s="142"/>
      <c r="W14" s="142"/>
    </row>
    <row r="15" s="137" customFormat="1" ht="53.25" customHeight="1" outlineLevel="1" spans="1:23">
      <c r="A15" s="141" t="s">
        <v>54</v>
      </c>
      <c r="B15" s="141" t="s">
        <v>172</v>
      </c>
      <c r="C15" s="141" t="s">
        <v>173</v>
      </c>
      <c r="D15" s="141" t="s">
        <v>105</v>
      </c>
      <c r="E15" s="141" t="s">
        <v>106</v>
      </c>
      <c r="F15" s="141" t="s">
        <v>178</v>
      </c>
      <c r="G15" s="141" t="s">
        <v>179</v>
      </c>
      <c r="H15" s="142">
        <v>47446.61</v>
      </c>
      <c r="I15" s="142">
        <v>47446.61</v>
      </c>
      <c r="J15" s="142"/>
      <c r="K15" s="142"/>
      <c r="L15" s="142">
        <v>47446.61</v>
      </c>
      <c r="M15" s="141"/>
      <c r="N15" s="142"/>
      <c r="O15" s="142"/>
      <c r="P15" s="142"/>
      <c r="Q15" s="142"/>
      <c r="R15" s="142"/>
      <c r="S15" s="142"/>
      <c r="T15" s="142"/>
      <c r="U15" s="142"/>
      <c r="V15" s="142"/>
      <c r="W15" s="142"/>
    </row>
    <row r="16" s="137" customFormat="1" ht="53.25" customHeight="1" outlineLevel="1" spans="1:23">
      <c r="A16" s="141" t="s">
        <v>54</v>
      </c>
      <c r="B16" s="141" t="s">
        <v>172</v>
      </c>
      <c r="C16" s="141" t="s">
        <v>173</v>
      </c>
      <c r="D16" s="141" t="s">
        <v>107</v>
      </c>
      <c r="E16" s="141" t="s">
        <v>108</v>
      </c>
      <c r="F16" s="141" t="s">
        <v>178</v>
      </c>
      <c r="G16" s="141" t="s">
        <v>179</v>
      </c>
      <c r="H16" s="142"/>
      <c r="I16" s="142"/>
      <c r="J16" s="142"/>
      <c r="K16" s="142"/>
      <c r="L16" s="142"/>
      <c r="M16" s="141"/>
      <c r="N16" s="142"/>
      <c r="O16" s="142"/>
      <c r="P16" s="142"/>
      <c r="Q16" s="142"/>
      <c r="R16" s="142"/>
      <c r="S16" s="142"/>
      <c r="T16" s="142"/>
      <c r="U16" s="142"/>
      <c r="V16" s="142"/>
      <c r="W16" s="142"/>
    </row>
    <row r="17" s="137" customFormat="1" ht="53.25" customHeight="1" outlineLevel="1" spans="1:23">
      <c r="A17" s="141" t="s">
        <v>54</v>
      </c>
      <c r="B17" s="141" t="s">
        <v>172</v>
      </c>
      <c r="C17" s="141" t="s">
        <v>173</v>
      </c>
      <c r="D17" s="141" t="s">
        <v>109</v>
      </c>
      <c r="E17" s="141" t="s">
        <v>110</v>
      </c>
      <c r="F17" s="141" t="s">
        <v>180</v>
      </c>
      <c r="G17" s="141" t="s">
        <v>181</v>
      </c>
      <c r="H17" s="142">
        <v>1474.08</v>
      </c>
      <c r="I17" s="142">
        <v>1474.08</v>
      </c>
      <c r="J17" s="142"/>
      <c r="K17" s="142"/>
      <c r="L17" s="142">
        <v>1474.08</v>
      </c>
      <c r="M17" s="141"/>
      <c r="N17" s="142"/>
      <c r="O17" s="142"/>
      <c r="P17" s="142"/>
      <c r="Q17" s="142"/>
      <c r="R17" s="142"/>
      <c r="S17" s="142"/>
      <c r="T17" s="142"/>
      <c r="U17" s="142"/>
      <c r="V17" s="142"/>
      <c r="W17" s="142"/>
    </row>
    <row r="18" s="137" customFormat="1" ht="53.25" customHeight="1" outlineLevel="1" spans="1:23">
      <c r="A18" s="141" t="s">
        <v>54</v>
      </c>
      <c r="B18" s="141" t="s">
        <v>172</v>
      </c>
      <c r="C18" s="141" t="s">
        <v>173</v>
      </c>
      <c r="D18" s="141" t="s">
        <v>100</v>
      </c>
      <c r="E18" s="141" t="s">
        <v>99</v>
      </c>
      <c r="F18" s="141" t="s">
        <v>180</v>
      </c>
      <c r="G18" s="141" t="s">
        <v>181</v>
      </c>
      <c r="H18" s="142">
        <v>1280.58</v>
      </c>
      <c r="I18" s="142">
        <v>1280.58</v>
      </c>
      <c r="J18" s="142"/>
      <c r="K18" s="142"/>
      <c r="L18" s="142">
        <v>1280.58</v>
      </c>
      <c r="M18" s="141"/>
      <c r="N18" s="142"/>
      <c r="O18" s="142"/>
      <c r="P18" s="142"/>
      <c r="Q18" s="142"/>
      <c r="R18" s="142"/>
      <c r="S18" s="142"/>
      <c r="T18" s="142"/>
      <c r="U18" s="142"/>
      <c r="V18" s="142"/>
      <c r="W18" s="142"/>
    </row>
    <row r="19" s="137" customFormat="1" ht="45" customHeight="1" outlineLevel="1" spans="1:23">
      <c r="A19" s="141" t="s">
        <v>54</v>
      </c>
      <c r="B19" s="141" t="s">
        <v>172</v>
      </c>
      <c r="C19" s="141" t="s">
        <v>173</v>
      </c>
      <c r="D19" s="141" t="s">
        <v>109</v>
      </c>
      <c r="E19" s="141" t="s">
        <v>110</v>
      </c>
      <c r="F19" s="141" t="s">
        <v>180</v>
      </c>
      <c r="G19" s="141" t="s">
        <v>181</v>
      </c>
      <c r="H19" s="142"/>
      <c r="I19" s="142"/>
      <c r="J19" s="142"/>
      <c r="K19" s="142"/>
      <c r="L19" s="142"/>
      <c r="M19" s="141"/>
      <c r="N19" s="142"/>
      <c r="O19" s="142"/>
      <c r="P19" s="142"/>
      <c r="Q19" s="142"/>
      <c r="R19" s="142"/>
      <c r="S19" s="142"/>
      <c r="T19" s="142"/>
      <c r="U19" s="142"/>
      <c r="V19" s="142"/>
      <c r="W19" s="142"/>
    </row>
    <row r="20" s="137" customFormat="1" ht="43" customHeight="1" outlineLevel="1" spans="1:23">
      <c r="A20" s="141" t="s">
        <v>54</v>
      </c>
      <c r="B20" s="141" t="s">
        <v>182</v>
      </c>
      <c r="C20" s="141" t="s">
        <v>116</v>
      </c>
      <c r="D20" s="141" t="s">
        <v>115</v>
      </c>
      <c r="E20" s="141" t="s">
        <v>116</v>
      </c>
      <c r="F20" s="141" t="s">
        <v>183</v>
      </c>
      <c r="G20" s="141" t="s">
        <v>116</v>
      </c>
      <c r="H20" s="142">
        <v>88445.04</v>
      </c>
      <c r="I20" s="142">
        <v>88445.04</v>
      </c>
      <c r="J20" s="142"/>
      <c r="K20" s="142"/>
      <c r="L20" s="142">
        <v>88445.04</v>
      </c>
      <c r="M20" s="141"/>
      <c r="N20" s="142"/>
      <c r="O20" s="142"/>
      <c r="P20" s="142"/>
      <c r="Q20" s="142"/>
      <c r="R20" s="142"/>
      <c r="S20" s="142"/>
      <c r="T20" s="142"/>
      <c r="U20" s="142"/>
      <c r="V20" s="142"/>
      <c r="W20" s="142"/>
    </row>
    <row r="21" s="137" customFormat="1" ht="51" customHeight="1" outlineLevel="1" spans="1:23">
      <c r="A21" s="141" t="s">
        <v>54</v>
      </c>
      <c r="B21" s="141" t="s">
        <v>184</v>
      </c>
      <c r="C21" s="141" t="s">
        <v>185</v>
      </c>
      <c r="D21" s="141" t="s">
        <v>94</v>
      </c>
      <c r="E21" s="141" t="s">
        <v>95</v>
      </c>
      <c r="F21" s="141" t="s">
        <v>186</v>
      </c>
      <c r="G21" s="141" t="s">
        <v>187</v>
      </c>
      <c r="H21" s="142">
        <v>8000</v>
      </c>
      <c r="I21" s="142">
        <v>8000</v>
      </c>
      <c r="J21" s="142"/>
      <c r="K21" s="142"/>
      <c r="L21" s="142">
        <v>8000</v>
      </c>
      <c r="M21" s="141"/>
      <c r="N21" s="142"/>
      <c r="O21" s="142"/>
      <c r="P21" s="142"/>
      <c r="Q21" s="142"/>
      <c r="R21" s="142"/>
      <c r="S21" s="142"/>
      <c r="T21" s="142"/>
      <c r="U21" s="142"/>
      <c r="V21" s="142"/>
      <c r="W21" s="142"/>
    </row>
    <row r="22" s="137" customFormat="1" ht="42" customHeight="1" outlineLevel="1" spans="1:23">
      <c r="A22" s="141" t="s">
        <v>54</v>
      </c>
      <c r="B22" s="141" t="s">
        <v>188</v>
      </c>
      <c r="C22" s="141" t="s">
        <v>189</v>
      </c>
      <c r="D22" s="141" t="s">
        <v>94</v>
      </c>
      <c r="E22" s="141" t="s">
        <v>95</v>
      </c>
      <c r="F22" s="141" t="s">
        <v>190</v>
      </c>
      <c r="G22" s="141" t="s">
        <v>191</v>
      </c>
      <c r="H22" s="142">
        <v>23800</v>
      </c>
      <c r="I22" s="142">
        <v>23800</v>
      </c>
      <c r="J22" s="142"/>
      <c r="K22" s="142"/>
      <c r="L22" s="142">
        <v>23800</v>
      </c>
      <c r="M22" s="141"/>
      <c r="N22" s="142"/>
      <c r="O22" s="142"/>
      <c r="P22" s="142"/>
      <c r="Q22" s="142"/>
      <c r="R22" s="142"/>
      <c r="S22" s="142"/>
      <c r="T22" s="142"/>
      <c r="U22" s="142"/>
      <c r="V22" s="142"/>
      <c r="W22" s="142"/>
    </row>
    <row r="23" s="137" customFormat="1" ht="45" customHeight="1" outlineLevel="1" spans="1:23">
      <c r="A23" s="141" t="s">
        <v>54</v>
      </c>
      <c r="B23" s="141" t="s">
        <v>188</v>
      </c>
      <c r="C23" s="141" t="s">
        <v>189</v>
      </c>
      <c r="D23" s="141" t="s">
        <v>94</v>
      </c>
      <c r="E23" s="141" t="s">
        <v>95</v>
      </c>
      <c r="F23" s="141" t="s">
        <v>192</v>
      </c>
      <c r="G23" s="141" t="s">
        <v>193</v>
      </c>
      <c r="H23" s="142">
        <v>3000</v>
      </c>
      <c r="I23" s="142">
        <v>3000</v>
      </c>
      <c r="J23" s="142"/>
      <c r="K23" s="142"/>
      <c r="L23" s="142">
        <v>3000</v>
      </c>
      <c r="M23" s="141"/>
      <c r="N23" s="142"/>
      <c r="O23" s="142"/>
      <c r="P23" s="142"/>
      <c r="Q23" s="142"/>
      <c r="R23" s="142"/>
      <c r="S23" s="142"/>
      <c r="T23" s="142"/>
      <c r="U23" s="142"/>
      <c r="V23" s="142"/>
      <c r="W23" s="142"/>
    </row>
    <row r="24" s="137" customFormat="1" ht="48" customHeight="1" outlineLevel="1" spans="1:23">
      <c r="A24" s="141" t="s">
        <v>54</v>
      </c>
      <c r="B24" s="141" t="s">
        <v>188</v>
      </c>
      <c r="C24" s="141" t="s">
        <v>189</v>
      </c>
      <c r="D24" s="141" t="s">
        <v>94</v>
      </c>
      <c r="E24" s="141" t="s">
        <v>95</v>
      </c>
      <c r="F24" s="141" t="s">
        <v>194</v>
      </c>
      <c r="G24" s="141" t="s">
        <v>195</v>
      </c>
      <c r="H24" s="142">
        <v>10000</v>
      </c>
      <c r="I24" s="142">
        <v>10000</v>
      </c>
      <c r="J24" s="142"/>
      <c r="K24" s="142"/>
      <c r="L24" s="142">
        <v>10000</v>
      </c>
      <c r="M24" s="141"/>
      <c r="N24" s="142"/>
      <c r="O24" s="142"/>
      <c r="P24" s="142"/>
      <c r="Q24" s="142"/>
      <c r="R24" s="142"/>
      <c r="S24" s="142"/>
      <c r="T24" s="142"/>
      <c r="U24" s="142"/>
      <c r="V24" s="142"/>
      <c r="W24" s="142"/>
    </row>
    <row r="25" s="137" customFormat="1" ht="41" customHeight="1" outlineLevel="1" spans="1:23">
      <c r="A25" s="141" t="s">
        <v>54</v>
      </c>
      <c r="B25" s="141" t="s">
        <v>188</v>
      </c>
      <c r="C25" s="141" t="s">
        <v>189</v>
      </c>
      <c r="D25" s="141" t="s">
        <v>94</v>
      </c>
      <c r="E25" s="141" t="s">
        <v>95</v>
      </c>
      <c r="F25" s="141" t="s">
        <v>190</v>
      </c>
      <c r="G25" s="141" t="s">
        <v>191</v>
      </c>
      <c r="H25" s="142">
        <v>5000</v>
      </c>
      <c r="I25" s="142">
        <v>5000</v>
      </c>
      <c r="J25" s="142"/>
      <c r="K25" s="142"/>
      <c r="L25" s="142">
        <v>5000</v>
      </c>
      <c r="M25" s="141"/>
      <c r="N25" s="142"/>
      <c r="O25" s="142"/>
      <c r="P25" s="142"/>
      <c r="Q25" s="142"/>
      <c r="R25" s="142"/>
      <c r="S25" s="142"/>
      <c r="T25" s="142"/>
      <c r="U25" s="142"/>
      <c r="V25" s="142"/>
      <c r="W25" s="142"/>
    </row>
    <row r="26" s="137" customFormat="1" ht="53.25" customHeight="1" outlineLevel="1" spans="1:23">
      <c r="A26" s="141" t="s">
        <v>54</v>
      </c>
      <c r="B26" s="141" t="s">
        <v>188</v>
      </c>
      <c r="C26" s="141" t="s">
        <v>189</v>
      </c>
      <c r="D26" s="141" t="s">
        <v>94</v>
      </c>
      <c r="E26" s="141" t="s">
        <v>95</v>
      </c>
      <c r="F26" s="141" t="s">
        <v>190</v>
      </c>
      <c r="G26" s="141" t="s">
        <v>191</v>
      </c>
      <c r="H26" s="142">
        <v>3000</v>
      </c>
      <c r="I26" s="142">
        <v>3000</v>
      </c>
      <c r="J26" s="142"/>
      <c r="K26" s="142"/>
      <c r="L26" s="142">
        <v>3000</v>
      </c>
      <c r="M26" s="141"/>
      <c r="N26" s="142"/>
      <c r="O26" s="142"/>
      <c r="P26" s="142"/>
      <c r="Q26" s="142"/>
      <c r="R26" s="142"/>
      <c r="S26" s="142"/>
      <c r="T26" s="142"/>
      <c r="U26" s="142"/>
      <c r="V26" s="142"/>
      <c r="W26" s="142"/>
    </row>
    <row r="27" s="137" customFormat="1" ht="53.25" customHeight="1" outlineLevel="1" spans="1:23">
      <c r="A27" s="141" t="s">
        <v>54</v>
      </c>
      <c r="B27" s="141" t="s">
        <v>188</v>
      </c>
      <c r="C27" s="141" t="s">
        <v>189</v>
      </c>
      <c r="D27" s="141" t="s">
        <v>94</v>
      </c>
      <c r="E27" s="141" t="s">
        <v>95</v>
      </c>
      <c r="F27" s="141" t="s">
        <v>196</v>
      </c>
      <c r="G27" s="141" t="s">
        <v>197</v>
      </c>
      <c r="H27" s="142">
        <v>12000</v>
      </c>
      <c r="I27" s="142">
        <v>12000</v>
      </c>
      <c r="J27" s="142"/>
      <c r="K27" s="142"/>
      <c r="L27" s="142">
        <v>12000</v>
      </c>
      <c r="M27" s="141"/>
      <c r="N27" s="142"/>
      <c r="O27" s="142"/>
      <c r="P27" s="142"/>
      <c r="Q27" s="142"/>
      <c r="R27" s="142"/>
      <c r="S27" s="142"/>
      <c r="T27" s="142"/>
      <c r="U27" s="142"/>
      <c r="V27" s="142"/>
      <c r="W27" s="142"/>
    </row>
    <row r="28" s="137" customFormat="1" ht="45" customHeight="1" outlineLevel="1" spans="1:23">
      <c r="A28" s="141" t="s">
        <v>54</v>
      </c>
      <c r="B28" s="141" t="s">
        <v>198</v>
      </c>
      <c r="C28" s="141" t="s">
        <v>199</v>
      </c>
      <c r="D28" s="141" t="s">
        <v>94</v>
      </c>
      <c r="E28" s="141" t="s">
        <v>95</v>
      </c>
      <c r="F28" s="141" t="s">
        <v>200</v>
      </c>
      <c r="G28" s="141" t="s">
        <v>201</v>
      </c>
      <c r="H28" s="142">
        <v>12000</v>
      </c>
      <c r="I28" s="142">
        <v>12000</v>
      </c>
      <c r="J28" s="142"/>
      <c r="K28" s="142"/>
      <c r="L28" s="142">
        <v>12000</v>
      </c>
      <c r="M28" s="141"/>
      <c r="N28" s="142"/>
      <c r="O28" s="142"/>
      <c r="P28" s="142"/>
      <c r="Q28" s="142"/>
      <c r="R28" s="142"/>
      <c r="S28" s="142"/>
      <c r="T28" s="142"/>
      <c r="U28" s="142"/>
      <c r="V28" s="142"/>
      <c r="W28" s="142"/>
    </row>
    <row r="29" s="137" customFormat="1" ht="48" customHeight="1" outlineLevel="1" spans="1:23">
      <c r="A29" s="141" t="s">
        <v>54</v>
      </c>
      <c r="B29" s="141" t="s">
        <v>188</v>
      </c>
      <c r="C29" s="141" t="s">
        <v>189</v>
      </c>
      <c r="D29" s="141" t="s">
        <v>94</v>
      </c>
      <c r="E29" s="141" t="s">
        <v>95</v>
      </c>
      <c r="F29" s="141" t="s">
        <v>202</v>
      </c>
      <c r="G29" s="141" t="s">
        <v>203</v>
      </c>
      <c r="H29" s="142">
        <v>24000</v>
      </c>
      <c r="I29" s="142">
        <v>24000</v>
      </c>
      <c r="J29" s="142"/>
      <c r="K29" s="142"/>
      <c r="L29" s="142">
        <v>24000</v>
      </c>
      <c r="M29" s="141"/>
      <c r="N29" s="142"/>
      <c r="O29" s="142"/>
      <c r="P29" s="142"/>
      <c r="Q29" s="142"/>
      <c r="R29" s="142"/>
      <c r="S29" s="142"/>
      <c r="T29" s="142"/>
      <c r="U29" s="142"/>
      <c r="V29" s="142"/>
      <c r="W29" s="142"/>
    </row>
    <row r="30" s="137" customFormat="1" ht="48" customHeight="1" outlineLevel="1" spans="1:23">
      <c r="A30" s="141" t="s">
        <v>54</v>
      </c>
      <c r="B30" s="141" t="s">
        <v>198</v>
      </c>
      <c r="C30" s="141" t="s">
        <v>199</v>
      </c>
      <c r="D30" s="141" t="s">
        <v>86</v>
      </c>
      <c r="E30" s="141" t="s">
        <v>87</v>
      </c>
      <c r="F30" s="141" t="s">
        <v>200</v>
      </c>
      <c r="G30" s="141" t="s">
        <v>201</v>
      </c>
      <c r="H30" s="142">
        <v>3000</v>
      </c>
      <c r="I30" s="142">
        <v>3000</v>
      </c>
      <c r="J30" s="142"/>
      <c r="K30" s="142"/>
      <c r="L30" s="142">
        <v>3000</v>
      </c>
      <c r="M30" s="141"/>
      <c r="N30" s="142"/>
      <c r="O30" s="142"/>
      <c r="P30" s="142"/>
      <c r="Q30" s="142"/>
      <c r="R30" s="142"/>
      <c r="S30" s="142"/>
      <c r="T30" s="142"/>
      <c r="U30" s="142"/>
      <c r="V30" s="142"/>
      <c r="W30" s="142"/>
    </row>
    <row r="31" s="137" customFormat="1" ht="41" customHeight="1" outlineLevel="1" spans="1:23">
      <c r="A31" s="141" t="s">
        <v>54</v>
      </c>
      <c r="B31" s="141" t="s">
        <v>204</v>
      </c>
      <c r="C31" s="141" t="s">
        <v>205</v>
      </c>
      <c r="D31" s="141" t="s">
        <v>94</v>
      </c>
      <c r="E31" s="141" t="s">
        <v>95</v>
      </c>
      <c r="F31" s="141" t="s">
        <v>206</v>
      </c>
      <c r="G31" s="141" t="s">
        <v>205</v>
      </c>
      <c r="H31" s="142">
        <v>11851.92</v>
      </c>
      <c r="I31" s="142">
        <v>11851.92</v>
      </c>
      <c r="J31" s="142"/>
      <c r="K31" s="142"/>
      <c r="L31" s="142">
        <v>11851.92</v>
      </c>
      <c r="M31" s="141"/>
      <c r="N31" s="142"/>
      <c r="O31" s="142"/>
      <c r="P31" s="142"/>
      <c r="Q31" s="142"/>
      <c r="R31" s="142"/>
      <c r="S31" s="142"/>
      <c r="T31" s="142"/>
      <c r="U31" s="142"/>
      <c r="V31" s="142"/>
      <c r="W31" s="142"/>
    </row>
    <row r="32" s="137" customFormat="1" ht="47" customHeight="1" outlineLevel="1" spans="1:23">
      <c r="A32" s="141" t="s">
        <v>54</v>
      </c>
      <c r="B32" s="141" t="s">
        <v>204</v>
      </c>
      <c r="C32" s="141" t="s">
        <v>205</v>
      </c>
      <c r="D32" s="141" t="s">
        <v>94</v>
      </c>
      <c r="E32" s="141" t="s">
        <v>95</v>
      </c>
      <c r="F32" s="141" t="s">
        <v>206</v>
      </c>
      <c r="G32" s="141" t="s">
        <v>205</v>
      </c>
      <c r="H32" s="142"/>
      <c r="I32" s="142"/>
      <c r="J32" s="142"/>
      <c r="K32" s="142"/>
      <c r="L32" s="142"/>
      <c r="M32" s="141"/>
      <c r="N32" s="142"/>
      <c r="O32" s="142"/>
      <c r="P32" s="142"/>
      <c r="Q32" s="142"/>
      <c r="R32" s="142"/>
      <c r="S32" s="142"/>
      <c r="T32" s="142"/>
      <c r="U32" s="142"/>
      <c r="V32" s="142"/>
      <c r="W32" s="142"/>
    </row>
    <row r="33" s="137" customFormat="1" ht="47" customHeight="1" outlineLevel="1" spans="1:23">
      <c r="A33" s="141" t="s">
        <v>54</v>
      </c>
      <c r="B33" s="141" t="s">
        <v>207</v>
      </c>
      <c r="C33" s="141" t="s">
        <v>208</v>
      </c>
      <c r="D33" s="141" t="s">
        <v>94</v>
      </c>
      <c r="E33" s="141" t="s">
        <v>95</v>
      </c>
      <c r="F33" s="141" t="s">
        <v>209</v>
      </c>
      <c r="G33" s="141" t="s">
        <v>210</v>
      </c>
      <c r="H33" s="142">
        <v>60600</v>
      </c>
      <c r="I33" s="142">
        <v>60600</v>
      </c>
      <c r="J33" s="142"/>
      <c r="K33" s="142"/>
      <c r="L33" s="142">
        <v>60600</v>
      </c>
      <c r="M33" s="141"/>
      <c r="N33" s="142"/>
      <c r="O33" s="142"/>
      <c r="P33" s="142"/>
      <c r="Q33" s="142"/>
      <c r="R33" s="142"/>
      <c r="S33" s="142"/>
      <c r="T33" s="142"/>
      <c r="U33" s="142"/>
      <c r="V33" s="142"/>
      <c r="W33" s="142"/>
    </row>
    <row r="34" s="137" customFormat="1" ht="30.75" customHeight="1" spans="1:23">
      <c r="A34" s="143" t="s">
        <v>38</v>
      </c>
      <c r="B34" s="143"/>
      <c r="C34" s="143"/>
      <c r="D34" s="143"/>
      <c r="E34" s="143"/>
      <c r="F34" s="143"/>
      <c r="G34" s="143"/>
      <c r="H34" s="142">
        <v>1134605.52</v>
      </c>
      <c r="I34" s="142">
        <v>1134605.52</v>
      </c>
      <c r="J34" s="142"/>
      <c r="K34" s="142"/>
      <c r="L34" s="142">
        <v>1134605.52</v>
      </c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</row>
    <row r="35" s="137" customFormat="1" customHeight="1"/>
    <row r="36" s="137" customFormat="1" customHeight="1"/>
  </sheetData>
  <autoFilter ref="A1:W34">
    <extLst/>
  </autoFilter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34:G34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scale="50" fitToHeight="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15"/>
  <sheetViews>
    <sheetView showZeros="0" topLeftCell="A3" workbookViewId="0">
      <selection activeCell="N13" sqref="N13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30" t="s">
        <v>211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</row>
    <row r="2" ht="26.25" customHeight="1" spans="1:23">
      <c r="A2" s="126" t="str">
        <f>"2026"&amp;"年部门项目支出预算表"</f>
        <v>2026年部门项目支出预算表</v>
      </c>
      <c r="B2" s="126"/>
      <c r="C2" s="126" t="s">
        <v>67</v>
      </c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</row>
    <row r="3" ht="18.75" customHeight="1" spans="1:23">
      <c r="A3" s="131" t="str">
        <f>"单位名称："&amp;"芒市红十字会"</f>
        <v>单位名称：芒市红十字会</v>
      </c>
      <c r="B3" s="131"/>
      <c r="C3" s="131"/>
      <c r="D3" s="131"/>
      <c r="E3" s="131"/>
      <c r="F3" s="131"/>
      <c r="G3" s="131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0" t="s">
        <v>35</v>
      </c>
      <c r="W3" s="130"/>
    </row>
    <row r="4" ht="26.25" customHeight="1" spans="1:23">
      <c r="A4" s="133" t="s">
        <v>212</v>
      </c>
      <c r="B4" s="133" t="s">
        <v>142</v>
      </c>
      <c r="C4" s="133" t="s">
        <v>143</v>
      </c>
      <c r="D4" s="133" t="s">
        <v>213</v>
      </c>
      <c r="E4" s="133" t="s">
        <v>144</v>
      </c>
      <c r="F4" s="133" t="s">
        <v>145</v>
      </c>
      <c r="G4" s="133" t="s">
        <v>214</v>
      </c>
      <c r="H4" s="133" t="s">
        <v>215</v>
      </c>
      <c r="I4" s="133" t="s">
        <v>38</v>
      </c>
      <c r="J4" s="133" t="s">
        <v>216</v>
      </c>
      <c r="K4" s="133"/>
      <c r="L4" s="133"/>
      <c r="M4" s="133"/>
      <c r="N4" s="133" t="s">
        <v>154</v>
      </c>
      <c r="O4" s="133"/>
      <c r="P4" s="133"/>
      <c r="Q4" s="133" t="s">
        <v>45</v>
      </c>
      <c r="R4" s="133" t="s">
        <v>59</v>
      </c>
      <c r="S4" s="133"/>
      <c r="T4" s="133"/>
      <c r="U4" s="133"/>
      <c r="V4" s="133"/>
      <c r="W4" s="133"/>
    </row>
    <row r="5" ht="26.25" customHeight="1" spans="1:23">
      <c r="A5" s="133"/>
      <c r="B5" s="133"/>
      <c r="C5" s="133"/>
      <c r="D5" s="133"/>
      <c r="E5" s="133"/>
      <c r="F5" s="133"/>
      <c r="G5" s="133"/>
      <c r="H5" s="133"/>
      <c r="I5" s="133"/>
      <c r="J5" s="133" t="s">
        <v>42</v>
      </c>
      <c r="K5" s="133"/>
      <c r="L5" s="133" t="s">
        <v>43</v>
      </c>
      <c r="M5" s="133" t="s">
        <v>44</v>
      </c>
      <c r="N5" s="133" t="s">
        <v>42</v>
      </c>
      <c r="O5" s="133" t="s">
        <v>43</v>
      </c>
      <c r="P5" s="133" t="s">
        <v>44</v>
      </c>
      <c r="Q5" s="133"/>
      <c r="R5" s="133" t="s">
        <v>41</v>
      </c>
      <c r="S5" s="133" t="s">
        <v>48</v>
      </c>
      <c r="T5" s="133" t="s">
        <v>49</v>
      </c>
      <c r="U5" s="133" t="s">
        <v>50</v>
      </c>
      <c r="V5" s="133" t="s">
        <v>51</v>
      </c>
      <c r="W5" s="133" t="s">
        <v>52</v>
      </c>
    </row>
    <row r="6" ht="26.25" customHeight="1" spans="1:23">
      <c r="A6" s="133"/>
      <c r="B6" s="133"/>
      <c r="C6" s="133"/>
      <c r="D6" s="133"/>
      <c r="E6" s="133"/>
      <c r="F6" s="133"/>
      <c r="G6" s="133"/>
      <c r="H6" s="133"/>
      <c r="I6" s="133"/>
      <c r="J6" s="133" t="s">
        <v>41</v>
      </c>
      <c r="K6" s="133" t="s">
        <v>217</v>
      </c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</row>
    <row r="7" ht="18.75" customHeight="1" spans="1:23">
      <c r="A7" s="133" t="s">
        <v>67</v>
      </c>
      <c r="B7" s="133" t="s">
        <v>68</v>
      </c>
      <c r="C7" s="133" t="s">
        <v>69</v>
      </c>
      <c r="D7" s="133" t="s">
        <v>70</v>
      </c>
      <c r="E7" s="133" t="s">
        <v>71</v>
      </c>
      <c r="F7" s="133" t="s">
        <v>72</v>
      </c>
      <c r="G7" s="133" t="s">
        <v>73</v>
      </c>
      <c r="H7" s="133" t="s">
        <v>74</v>
      </c>
      <c r="I7" s="133" t="s">
        <v>75</v>
      </c>
      <c r="J7" s="133" t="s">
        <v>76</v>
      </c>
      <c r="K7" s="133" t="s">
        <v>77</v>
      </c>
      <c r="L7" s="133" t="s">
        <v>78</v>
      </c>
      <c r="M7" s="133" t="s">
        <v>79</v>
      </c>
      <c r="N7" s="133" t="s">
        <v>80</v>
      </c>
      <c r="O7" s="133" t="s">
        <v>81</v>
      </c>
      <c r="P7" s="133" t="s">
        <v>156</v>
      </c>
      <c r="Q7" s="133" t="s">
        <v>157</v>
      </c>
      <c r="R7" s="133" t="s">
        <v>158</v>
      </c>
      <c r="S7" s="133" t="s">
        <v>159</v>
      </c>
      <c r="T7" s="133" t="s">
        <v>160</v>
      </c>
      <c r="U7" s="133" t="s">
        <v>161</v>
      </c>
      <c r="V7" s="133" t="s">
        <v>162</v>
      </c>
      <c r="W7" s="133" t="s">
        <v>163</v>
      </c>
    </row>
    <row r="8" ht="52.5" customHeight="1" spans="1:23">
      <c r="A8" s="134"/>
      <c r="B8" s="134"/>
      <c r="C8" s="134" t="s">
        <v>218</v>
      </c>
      <c r="D8" s="134"/>
      <c r="E8" s="134"/>
      <c r="F8" s="134"/>
      <c r="G8" s="134"/>
      <c r="H8" s="134"/>
      <c r="I8" s="136">
        <v>100000</v>
      </c>
      <c r="J8" s="136"/>
      <c r="K8" s="136"/>
      <c r="L8" s="136"/>
      <c r="M8" s="136"/>
      <c r="N8" s="136"/>
      <c r="O8" s="136"/>
      <c r="P8" s="136"/>
      <c r="Q8" s="136"/>
      <c r="R8" s="136">
        <v>100000</v>
      </c>
      <c r="S8" s="136"/>
      <c r="T8" s="136"/>
      <c r="U8" s="136"/>
      <c r="V8" s="136"/>
      <c r="W8" s="136">
        <v>100000</v>
      </c>
    </row>
    <row r="9" ht="52.5" customHeight="1" outlineLevel="1" spans="1:23">
      <c r="A9" s="134" t="s">
        <v>219</v>
      </c>
      <c r="B9" s="134" t="s">
        <v>220</v>
      </c>
      <c r="C9" s="134" t="s">
        <v>218</v>
      </c>
      <c r="D9" s="134" t="s">
        <v>54</v>
      </c>
      <c r="E9" s="134" t="s">
        <v>96</v>
      </c>
      <c r="F9" s="134" t="s">
        <v>97</v>
      </c>
      <c r="G9" s="134" t="s">
        <v>190</v>
      </c>
      <c r="H9" s="134" t="s">
        <v>191</v>
      </c>
      <c r="I9" s="136">
        <v>20000</v>
      </c>
      <c r="J9" s="136"/>
      <c r="K9" s="136"/>
      <c r="L9" s="136"/>
      <c r="M9" s="136"/>
      <c r="N9" s="136"/>
      <c r="O9" s="136"/>
      <c r="P9" s="136"/>
      <c r="Q9" s="136"/>
      <c r="R9" s="136">
        <v>20000</v>
      </c>
      <c r="S9" s="136"/>
      <c r="T9" s="136"/>
      <c r="U9" s="136"/>
      <c r="V9" s="136"/>
      <c r="W9" s="136">
        <v>20000</v>
      </c>
    </row>
    <row r="10" ht="52.5" customHeight="1" outlineLevel="1" spans="1:23">
      <c r="A10" s="134" t="s">
        <v>219</v>
      </c>
      <c r="B10" s="134" t="s">
        <v>220</v>
      </c>
      <c r="C10" s="134" t="s">
        <v>218</v>
      </c>
      <c r="D10" s="134" t="s">
        <v>54</v>
      </c>
      <c r="E10" s="134" t="s">
        <v>96</v>
      </c>
      <c r="F10" s="134" t="s">
        <v>97</v>
      </c>
      <c r="G10" s="134" t="s">
        <v>192</v>
      </c>
      <c r="H10" s="134" t="s">
        <v>193</v>
      </c>
      <c r="I10" s="136">
        <v>40000</v>
      </c>
      <c r="J10" s="136"/>
      <c r="K10" s="136"/>
      <c r="L10" s="136"/>
      <c r="M10" s="136"/>
      <c r="N10" s="134"/>
      <c r="O10" s="134"/>
      <c r="P10" s="134"/>
      <c r="Q10" s="136"/>
      <c r="R10" s="136">
        <v>40000</v>
      </c>
      <c r="S10" s="136"/>
      <c r="T10" s="136"/>
      <c r="U10" s="136"/>
      <c r="V10" s="136"/>
      <c r="W10" s="136">
        <v>40000</v>
      </c>
    </row>
    <row r="11" ht="52.5" customHeight="1" outlineLevel="1" spans="1:23">
      <c r="A11" s="134" t="s">
        <v>219</v>
      </c>
      <c r="B11" s="134" t="s">
        <v>220</v>
      </c>
      <c r="C11" s="134" t="s">
        <v>218</v>
      </c>
      <c r="D11" s="134" t="s">
        <v>54</v>
      </c>
      <c r="E11" s="134" t="s">
        <v>96</v>
      </c>
      <c r="F11" s="134" t="s">
        <v>97</v>
      </c>
      <c r="G11" s="134" t="s">
        <v>202</v>
      </c>
      <c r="H11" s="134" t="s">
        <v>203</v>
      </c>
      <c r="I11" s="136">
        <v>40000</v>
      </c>
      <c r="J11" s="136"/>
      <c r="K11" s="136"/>
      <c r="L11" s="136"/>
      <c r="M11" s="136"/>
      <c r="N11" s="134"/>
      <c r="O11" s="134"/>
      <c r="P11" s="134"/>
      <c r="Q11" s="136"/>
      <c r="R11" s="136">
        <v>40000</v>
      </c>
      <c r="S11" s="136"/>
      <c r="T11" s="136"/>
      <c r="U11" s="136"/>
      <c r="V11" s="136"/>
      <c r="W11" s="136">
        <v>40000</v>
      </c>
    </row>
    <row r="12" ht="52.5" customHeight="1" spans="1:23">
      <c r="A12" s="134"/>
      <c r="B12" s="134"/>
      <c r="C12" s="134" t="s">
        <v>221</v>
      </c>
      <c r="D12" s="134"/>
      <c r="E12" s="134"/>
      <c r="F12" s="134"/>
      <c r="G12" s="134"/>
      <c r="H12" s="134"/>
      <c r="I12" s="136">
        <v>200000</v>
      </c>
      <c r="J12" s="136">
        <v>200000</v>
      </c>
      <c r="K12" s="136">
        <v>200000</v>
      </c>
      <c r="L12" s="136"/>
      <c r="M12" s="136"/>
      <c r="N12" s="134"/>
      <c r="O12" s="134"/>
      <c r="P12" s="134"/>
      <c r="Q12" s="136"/>
      <c r="R12" s="136"/>
      <c r="S12" s="136"/>
      <c r="T12" s="136"/>
      <c r="U12" s="136"/>
      <c r="V12" s="136"/>
      <c r="W12" s="136"/>
    </row>
    <row r="13" ht="52.5" customHeight="1" outlineLevel="1" spans="1:23">
      <c r="A13" s="134" t="s">
        <v>222</v>
      </c>
      <c r="B13" s="134" t="s">
        <v>223</v>
      </c>
      <c r="C13" s="134" t="s">
        <v>221</v>
      </c>
      <c r="D13" s="134" t="s">
        <v>54</v>
      </c>
      <c r="E13" s="134" t="s">
        <v>96</v>
      </c>
      <c r="F13" s="134" t="s">
        <v>97</v>
      </c>
      <c r="G13" s="134" t="s">
        <v>224</v>
      </c>
      <c r="H13" s="134" t="s">
        <v>137</v>
      </c>
      <c r="I13" s="136">
        <v>3000</v>
      </c>
      <c r="J13" s="136">
        <v>3000</v>
      </c>
      <c r="K13" s="136">
        <v>3000</v>
      </c>
      <c r="L13" s="136"/>
      <c r="M13" s="136"/>
      <c r="N13" s="134"/>
      <c r="O13" s="134"/>
      <c r="P13" s="134"/>
      <c r="Q13" s="136"/>
      <c r="R13" s="136"/>
      <c r="S13" s="136"/>
      <c r="T13" s="136"/>
      <c r="U13" s="136"/>
      <c r="V13" s="136"/>
      <c r="W13" s="136"/>
    </row>
    <row r="14" ht="52.5" customHeight="1" outlineLevel="1" spans="1:23">
      <c r="A14" s="134" t="s">
        <v>222</v>
      </c>
      <c r="B14" s="134" t="s">
        <v>223</v>
      </c>
      <c r="C14" s="134" t="s">
        <v>221</v>
      </c>
      <c r="D14" s="134" t="s">
        <v>54</v>
      </c>
      <c r="E14" s="134" t="s">
        <v>96</v>
      </c>
      <c r="F14" s="134" t="s">
        <v>97</v>
      </c>
      <c r="G14" s="134" t="s">
        <v>192</v>
      </c>
      <c r="H14" s="134" t="s">
        <v>193</v>
      </c>
      <c r="I14" s="136">
        <v>197000</v>
      </c>
      <c r="J14" s="136">
        <v>197000</v>
      </c>
      <c r="K14" s="136">
        <v>197000</v>
      </c>
      <c r="L14" s="136"/>
      <c r="M14" s="136"/>
      <c r="N14" s="134"/>
      <c r="O14" s="134"/>
      <c r="P14" s="134"/>
      <c r="Q14" s="136"/>
      <c r="R14" s="136"/>
      <c r="S14" s="136"/>
      <c r="T14" s="136"/>
      <c r="U14" s="136"/>
      <c r="V14" s="136"/>
      <c r="W14" s="136"/>
    </row>
    <row r="15" ht="30" customHeight="1" spans="1:23">
      <c r="A15" s="135" t="s">
        <v>38</v>
      </c>
      <c r="B15" s="135"/>
      <c r="C15" s="135"/>
      <c r="D15" s="135"/>
      <c r="E15" s="135"/>
      <c r="F15" s="135"/>
      <c r="G15" s="135"/>
      <c r="H15" s="135"/>
      <c r="I15" s="136">
        <v>300000</v>
      </c>
      <c r="J15" s="136">
        <v>200000</v>
      </c>
      <c r="K15" s="136">
        <v>200000</v>
      </c>
      <c r="L15" s="136"/>
      <c r="M15" s="136"/>
      <c r="N15" s="136"/>
      <c r="O15" s="136"/>
      <c r="P15" s="136"/>
      <c r="Q15" s="136"/>
      <c r="R15" s="136">
        <v>100000</v>
      </c>
      <c r="S15" s="136"/>
      <c r="T15" s="136"/>
      <c r="U15" s="136"/>
      <c r="V15" s="136"/>
      <c r="W15" s="136">
        <v>100000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15:H1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封面（芒市）</vt:lpstr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邵香平</cp:lastModifiedBy>
  <dcterms:created xsi:type="dcterms:W3CDTF">2026-01-29T01:49:00Z</dcterms:created>
  <dcterms:modified xsi:type="dcterms:W3CDTF">2026-04-02T03:17:14Z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2052-12.1.0.15336</vt:lpwstr>
  </property>
  <property fmtid="{D5CDD505-2E9C-101B-9397-08002B2CF9AE}" pid="3" name="ICV">
    <vt:lpwstr>6876FD92D0E842D6BB8446BB59DC53CF_13</vt:lpwstr>
  </property>
  <property fmtid="{D5CDD505-2E9C-101B-9397-08002B2CF9AE}" pid="4" name="CalculationRule">
    <vt:i4>0</vt:i4>
  </property>
</Properties>
</file>