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" r:id="rId1"/>
    <sheet name="目录 " sheetId="2" r:id="rId2"/>
    <sheet name="财务收支预算总表 01 " sheetId="3" r:id="rId3"/>
    <sheet name="部门收入预算表 02 " sheetId="4" r:id="rId4"/>
    <sheet name="部门支出预算表  03 " sheetId="5" r:id="rId5"/>
    <sheet name="部门支出情况表（人员类、运转类公用经费项目）04 " sheetId="6" r:id="rId6"/>
    <sheet name="部门支出情况表（其他运转类、特定目标类项目）05 " sheetId="7" r:id="rId7"/>
    <sheet name="部门基金支出预算表06 " sheetId="8" r:id="rId8"/>
    <sheet name="部门国有资本经营支出预算表07 " sheetId="9" r:id="rId9"/>
    <sheet name="部门财政拨款收支预算总表08 " sheetId="10" r:id="rId10"/>
    <sheet name="部门财政拨款基本支出情况表（人员类、运转类公用经费项目）09" sheetId="11" r:id="rId11"/>
    <sheet name="部门财政拨款基本支出情况表（人员类、运转类公用经费项目）10" sheetId="12" r:id="rId12"/>
    <sheet name="部门财政拨款支出明细表（按经济科目分类）11 " sheetId="13" r:id="rId13"/>
    <sheet name="部门一般公共预算支出预算表（按功能科目分类）12 " sheetId="14" r:id="rId14"/>
    <sheet name="部门财政拨款项目支出明细表（特定目标类项目）13 " sheetId="15" r:id="rId15"/>
    <sheet name="部门“三公”经费预算表14 " sheetId="16" r:id="rId16"/>
    <sheet name="项目支出绩效目标表15 " sheetId="17" r:id="rId17"/>
    <sheet name="州对下转移支付绩效目标表16 " sheetId="18" r:id="rId18"/>
    <sheet name="部门政府采购预算表17 " sheetId="19" r:id="rId19"/>
    <sheet name="政府购买服务预算表18 " sheetId="20" r:id="rId20"/>
    <sheet name="部门非税收入情况汇总表 19 " sheetId="21" r:id="rId21"/>
    <sheet name="部门基础数据表20 " sheetId="22" r:id="rId22"/>
    <sheet name="部门新增资产配置表21 " sheetId="23" r:id="rId23"/>
  </sheets>
  <calcPr calcId="144525"/>
</workbook>
</file>

<file path=xl/sharedStrings.xml><?xml version="1.0" encoding="utf-8"?>
<sst xmlns="http://schemas.openxmlformats.org/spreadsheetml/2006/main" count="1223" uniqueCount="469">
  <si>
    <t>楚雄彝族自治州元谋县2025年部门预算</t>
  </si>
  <si>
    <t xml:space="preserve"> </t>
  </si>
  <si>
    <t>人大批复日期：  2025年XX月XX日</t>
  </si>
  <si>
    <t>财政批复日期：  2025年XX月XX日</t>
  </si>
  <si>
    <t>目录</t>
  </si>
  <si>
    <t>目 录</t>
  </si>
  <si>
    <t>表号</t>
  </si>
  <si>
    <t>表名</t>
  </si>
  <si>
    <t>预算01表</t>
  </si>
  <si>
    <t>2025年部门收支总体情况表</t>
  </si>
  <si>
    <t>预算02表</t>
  </si>
  <si>
    <t>2025年部门收入预算表</t>
  </si>
  <si>
    <t>预算03表</t>
  </si>
  <si>
    <t>2025年部门支出预算表</t>
  </si>
  <si>
    <t>预算04表</t>
  </si>
  <si>
    <t>2025年部门支出情况表（人员类、运转类项目）</t>
  </si>
  <si>
    <t>预算05表</t>
  </si>
  <si>
    <t>2025年部门支出情况表（特定目标类项目）</t>
  </si>
  <si>
    <t>预算06表</t>
  </si>
  <si>
    <t>2025年部门基金支出预算表</t>
  </si>
  <si>
    <t>预算07表</t>
  </si>
  <si>
    <t>2025年部门国有资本经营支出预算表</t>
  </si>
  <si>
    <t>预算08表</t>
  </si>
  <si>
    <t>2025年部门财政拨款收支预算总表</t>
  </si>
  <si>
    <t>预算09表</t>
  </si>
  <si>
    <t>2025年部门财政拨款基本支出情况表（人员类、运转类项目）</t>
  </si>
  <si>
    <t>预算10表</t>
  </si>
  <si>
    <t>预算11表</t>
  </si>
  <si>
    <t>2025年部门财政拨款支出明细表（按经济科目分类）</t>
  </si>
  <si>
    <t>预算12表</t>
  </si>
  <si>
    <t>2025年部门一般公共预算支出预算表（按功能科目分类）</t>
  </si>
  <si>
    <t>预算13表</t>
  </si>
  <si>
    <t>2025年部门财政拨款项目支出明细表（特定目标类项目）</t>
  </si>
  <si>
    <t>预算14表</t>
  </si>
  <si>
    <t>2025年部门“三公”经费预算表</t>
  </si>
  <si>
    <t>预算15表</t>
  </si>
  <si>
    <t>2025年部门项目支出绩效目标表</t>
  </si>
  <si>
    <t>预算16表</t>
  </si>
  <si>
    <t>2025年州对下转移支付绩效目标表</t>
  </si>
  <si>
    <t>预算17表</t>
  </si>
  <si>
    <t>2025年部门政府采购预算表</t>
  </si>
  <si>
    <t>预算18表</t>
  </si>
  <si>
    <t>2025年部门政府购买服务预算表</t>
  </si>
  <si>
    <t>预算19表</t>
  </si>
  <si>
    <t>2025年部门非税收入情况汇总表</t>
  </si>
  <si>
    <t>预算20表</t>
  </si>
  <si>
    <t>2025年部门基础数据表</t>
  </si>
  <si>
    <t>预算21表</t>
  </si>
  <si>
    <t>2025年部门新增资产配置表</t>
  </si>
  <si>
    <t>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</si>
  <si>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</si>
  <si>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</si>
  <si>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</si>
  <si>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</si>
  <si>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</si>
  <si>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</si>
  <si>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</si>
  <si>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</si>
  <si>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</si>
  <si>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</si>
  <si>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</si>
  <si>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</si>
  <si>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</si>
  <si>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</si>
  <si>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</si>
  <si>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</si>
  <si>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</si>
  <si>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</si>
  <si>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</si>
  <si>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</si>
  <si>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</si>
  <si>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</si>
  <si>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</si>
  <si>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</si>
  <si>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</si>
  <si>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</si>
  <si>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本年收入合计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</si>
  <si>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</si>
  <si>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</si>
  <si>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</si>
  <si>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</si>
  <si>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</si>
  <si>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</si>
  <si>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</si>
  <si>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</si>
  <si>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</si>
  <si>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</si>
  <si>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</si>
  <si>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</si>
  <si>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</si>
  <si>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</si>
  <si>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</si>
  <si>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</si>
  <si>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</si>
  <si>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</si>
  <si>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</si>
  <si>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</si>
  <si>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上年结转结余</t>
  </si>
  <si>
    <t>年终结转结余</t>
  </si>
  <si>
    <t>收  入  总  计</t>
  </si>
  <si>
    <t>支 出 总 计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</si>
  <si>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</si>
  <si>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</si>
  <si>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</si>
  <si>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</si>
  <si>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</si>
  <si>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</si>
  <si>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</si>
  <si>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</si>
  <si>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</si>
  <si>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</si>
  <si>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</si>
  <si>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</si>
  <si>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</si>
  <si>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</si>
  <si>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</si>
  <si>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</si>
  <si>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</si>
  <si>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元谋县红十字会</t>
  </si>
  <si>
    <t>265001</t>
  </si>
  <si>
    <t>单位名称/编码</t>
  </si>
  <si>
    <t>支出功能科目</t>
  </si>
  <si>
    <t>政府支出经济科目</t>
  </si>
  <si>
    <t>编码</t>
  </si>
  <si>
    <t>单位名称</t>
  </si>
  <si>
    <t>科目编码</t>
  </si>
  <si>
    <t>科目名称</t>
  </si>
  <si>
    <t>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</si>
  <si>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</si>
  <si>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</si>
  <si>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</si>
  <si>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</si>
  <si>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</si>
  <si>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</si>
  <si>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</si>
  <si>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</si>
  <si>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2080501</t>
  </si>
  <si>
    <t>行政单位离退休</t>
  </si>
  <si>
    <t>50299</t>
  </si>
  <si>
    <t>其他商品和服务支出</t>
  </si>
  <si>
    <t>50905</t>
  </si>
  <si>
    <t>离退休费</t>
  </si>
  <si>
    <t>2080505</t>
  </si>
  <si>
    <t>机关事业单位基本养老保险缴费支出</t>
  </si>
  <si>
    <t>50102</t>
  </si>
  <si>
    <t>社会保障缴费</t>
  </si>
  <si>
    <t>2081601</t>
  </si>
  <si>
    <t>行政运行</t>
  </si>
  <si>
    <t>50101</t>
  </si>
  <si>
    <t>工资奖金津补贴</t>
  </si>
  <si>
    <t>50201</t>
  </si>
  <si>
    <t>办公经费</t>
  </si>
  <si>
    <t>50206</t>
  </si>
  <si>
    <t>公务接待费</t>
  </si>
  <si>
    <t>2081602</t>
  </si>
  <si>
    <t>一般行政管理事务</t>
  </si>
  <si>
    <t>50204</t>
  </si>
  <si>
    <t>专用材料购置费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</si>
  <si>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</si>
  <si>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</si>
  <si>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</si>
  <si>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</si>
  <si>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</si>
  <si>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</si>
  <si>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</si>
  <si>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</si>
  <si>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50103</t>
  </si>
  <si>
    <t>预算项目</t>
  </si>
  <si>
    <t>项目代码</t>
  </si>
  <si>
    <t>项目名称</t>
  </si>
  <si>
    <t>附属单位上缴收入资金</t>
  </si>
  <si>
    <t>532328210000000013967</t>
  </si>
  <si>
    <t>行政人员工资支出</t>
  </si>
  <si>
    <t>532328210000000013970</t>
  </si>
  <si>
    <t>机关事业单位基本养老保险缴费</t>
  </si>
  <si>
    <t>532328210000000013971</t>
  </si>
  <si>
    <t>532328210000000013972</t>
  </si>
  <si>
    <t>532328210000000013974</t>
  </si>
  <si>
    <t>工会经费</t>
  </si>
  <si>
    <t>532328210000000013975</t>
  </si>
  <si>
    <t>公务交通专项经费</t>
  </si>
  <si>
    <t>532328210000000013976</t>
  </si>
  <si>
    <t>一般公用经费</t>
  </si>
  <si>
    <t>532328221100000374839</t>
  </si>
  <si>
    <t>机关综合绩效支出</t>
  </si>
  <si>
    <t>532328221100000375503</t>
  </si>
  <si>
    <t>行政公务交通补贴</t>
  </si>
  <si>
    <t>532328221100000381988</t>
  </si>
  <si>
    <t>532328231100001334614</t>
  </si>
  <si>
    <t>对个人和家庭的补助</t>
  </si>
  <si>
    <t>532328231100001334615</t>
  </si>
  <si>
    <t>离退休公用经费</t>
  </si>
  <si>
    <t>532328210000000013182</t>
  </si>
  <si>
    <t>应急救护培训经费</t>
  </si>
  <si>
    <t>532328231100001159206</t>
  </si>
  <si>
    <t>工作经费</t>
  </si>
  <si>
    <t>政府性基金预算支出</t>
  </si>
  <si>
    <t>国有资本经营预算支出</t>
  </si>
  <si>
    <t>收　　　　　　　　入</t>
  </si>
  <si>
    <t>支　　　　　　　　出</t>
  </si>
  <si>
    <t>项目(按功能分类)</t>
  </si>
  <si>
    <t>一、本级安排</t>
  </si>
  <si>
    <t>一、本年支出</t>
  </si>
  <si>
    <t>（一）公共财政预算</t>
  </si>
  <si>
    <t xml:space="preserve">  1、本级财力</t>
  </si>
  <si>
    <t xml:space="preserve">     其中:指定用途的一般性转移支付</t>
  </si>
  <si>
    <t xml:space="preserve">  2、专项收入</t>
  </si>
  <si>
    <t xml:space="preserve">  3.执法办案补助</t>
  </si>
  <si>
    <t xml:space="preserve">  4.收费成本补偿</t>
  </si>
  <si>
    <t xml:space="preserve">  5、其他非税收入</t>
  </si>
  <si>
    <t xml:space="preserve"> （二）政府性基金</t>
  </si>
  <si>
    <t xml:space="preserve"> （三）国有资本经营收益</t>
  </si>
  <si>
    <t xml:space="preserve"> （四）财政专户管理的教育收费</t>
  </si>
  <si>
    <t>二.上年结转</t>
  </si>
  <si>
    <t xml:space="preserve"> （一）上年结转</t>
  </si>
  <si>
    <t xml:space="preserve"> （二）存量资金</t>
  </si>
  <si>
    <t>支  出  总  计</t>
  </si>
  <si>
    <t>2025年部门基本支出财政拨款预算明细表</t>
  </si>
  <si>
    <t>预算单位</t>
  </si>
  <si>
    <t>1.在职人员工资</t>
  </si>
  <si>
    <t>2.离休人员工资</t>
  </si>
  <si>
    <t>3.退休人员工资</t>
  </si>
  <si>
    <t>4.聘用人员</t>
  </si>
  <si>
    <t>5.医疗经费</t>
  </si>
  <si>
    <t>6.住房公积金</t>
  </si>
  <si>
    <t>7.基本养老保险</t>
  </si>
  <si>
    <t>8.职业年金</t>
  </si>
  <si>
    <t>9.遗属补助</t>
  </si>
  <si>
    <t>10.其他经费</t>
  </si>
  <si>
    <t>11.公用经费</t>
  </si>
  <si>
    <t>12.工会经费</t>
  </si>
  <si>
    <t>13.福利费</t>
  </si>
  <si>
    <t>14.生均经费</t>
  </si>
  <si>
    <t>15.车辆使用费</t>
  </si>
  <si>
    <t>16.事业单位车改补贴</t>
  </si>
  <si>
    <t>17.公共交通专项经费</t>
  </si>
  <si>
    <t>基本工资</t>
  </si>
  <si>
    <t>津贴补贴</t>
  </si>
  <si>
    <t>公务员年终一次性奖金（13个月工资）</t>
  </si>
  <si>
    <t>公务交通补贴</t>
  </si>
  <si>
    <t>体校训练补助</t>
  </si>
  <si>
    <t>特教学校生活补助</t>
  </si>
  <si>
    <t>在职公务费</t>
  </si>
  <si>
    <t>离休公务费</t>
  </si>
  <si>
    <t>离休特需费</t>
  </si>
  <si>
    <t>退休公务费</t>
  </si>
  <si>
    <t>消防支队公用经费</t>
  </si>
  <si>
    <t>单位编码</t>
  </si>
  <si>
    <t>单位名称(科目编码\名称)</t>
  </si>
  <si>
    <t>行政人员基本工资</t>
  </si>
  <si>
    <t>事业人员基本工资</t>
  </si>
  <si>
    <t>地方津补贴</t>
  </si>
  <si>
    <t>公务员绩效奖</t>
  </si>
  <si>
    <t>事业单位绩效工资</t>
  </si>
  <si>
    <t>编制内聘用人员经费</t>
  </si>
  <si>
    <t>消防支队合同制消防员经费</t>
  </si>
  <si>
    <t>警务辅助人员</t>
  </si>
  <si>
    <t>基本医疗</t>
  </si>
  <si>
    <t>公务员医疗</t>
  </si>
  <si>
    <t>大病保险</t>
  </si>
  <si>
    <t>工伤保险</t>
  </si>
  <si>
    <t>失业保险</t>
  </si>
  <si>
    <t>行政人员津贴补贴</t>
  </si>
  <si>
    <t>事业人员津贴补贴</t>
  </si>
  <si>
    <t>基础绩效奖</t>
  </si>
  <si>
    <t>年度考核奖</t>
  </si>
  <si>
    <t>基础性绩效</t>
  </si>
  <si>
    <t>奖励性绩效</t>
  </si>
  <si>
    <t>新增奖励性绩效</t>
  </si>
  <si>
    <t>事业单位一次性奖金</t>
  </si>
  <si>
    <t>政府预算支出经济分类科目</t>
  </si>
  <si>
    <t>部门预算支出经济分类科目</t>
  </si>
  <si>
    <t>类</t>
  </si>
  <si>
    <t>款</t>
  </si>
  <si>
    <t>501</t>
  </si>
  <si>
    <t>机关工资福利支出</t>
  </si>
  <si>
    <t>301</t>
  </si>
  <si>
    <t/>
  </si>
  <si>
    <t>工资福利支出</t>
  </si>
  <si>
    <t>01</t>
  </si>
  <si>
    <t>02</t>
  </si>
  <si>
    <t>03</t>
  </si>
  <si>
    <t>奖金</t>
  </si>
  <si>
    <t>502</t>
  </si>
  <si>
    <t>机关商品和服务支出</t>
  </si>
  <si>
    <t>08</t>
  </si>
  <si>
    <t>10</t>
  </si>
  <si>
    <t>职工基本医疗保险缴费</t>
  </si>
  <si>
    <t>04</t>
  </si>
  <si>
    <t>11</t>
  </si>
  <si>
    <t>公务员医疗补助缴费</t>
  </si>
  <si>
    <t>06</t>
  </si>
  <si>
    <t>12</t>
  </si>
  <si>
    <t>其他社会保障缴费</t>
  </si>
  <si>
    <t>99</t>
  </si>
  <si>
    <t>13</t>
  </si>
  <si>
    <t>505</t>
  </si>
  <si>
    <t>对事业单位经常性补助</t>
  </si>
  <si>
    <t>302</t>
  </si>
  <si>
    <t>商品和服务支出</t>
  </si>
  <si>
    <t>办公费</t>
  </si>
  <si>
    <t>509</t>
  </si>
  <si>
    <t>差旅费</t>
  </si>
  <si>
    <t>05</t>
  </si>
  <si>
    <t>17</t>
  </si>
  <si>
    <t>18</t>
  </si>
  <si>
    <t>专用材料费</t>
  </si>
  <si>
    <t>28</t>
  </si>
  <si>
    <t>39</t>
  </si>
  <si>
    <t>其他交通费用</t>
  </si>
  <si>
    <t>303</t>
  </si>
  <si>
    <t>退休费</t>
  </si>
  <si>
    <t>支　出　总　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</si>
  <si>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</si>
  <si>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</si>
  <si>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</si>
  <si>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</si>
  <si>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</si>
  <si>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</si>
  <si>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</si>
  <si>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</si>
  <si>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</si>
  <si>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</si>
  <si>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</si>
  <si>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</si>
  <si>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合  计</t>
  </si>
  <si>
    <t>2101102</t>
  </si>
  <si>
    <t>事业单位医疗</t>
  </si>
  <si>
    <t>项目编码</t>
  </si>
  <si>
    <t>功能科目编码</t>
  </si>
  <si>
    <t>功能科目名称</t>
  </si>
  <si>
    <t>经济科目编码</t>
  </si>
  <si>
    <t>经济科目名称</t>
  </si>
  <si>
    <t>本年财政拨款</t>
  </si>
  <si>
    <t>财政拨款结转结余</t>
  </si>
  <si>
    <t>30218</t>
  </si>
  <si>
    <t>30201</t>
  </si>
  <si>
    <t>单位编码名称</t>
  </si>
  <si>
    <t>2025年三公经费预算数</t>
  </si>
  <si>
    <t>因公出国（境）</t>
  </si>
  <si>
    <t>公务用车购置及运行维护费</t>
  </si>
  <si>
    <t>2024年三公经费预算数</t>
  </si>
  <si>
    <t>2025年比2024年</t>
  </si>
  <si>
    <t>“三公”经费预算数</t>
  </si>
  <si>
    <t>公务用车购置</t>
  </si>
  <si>
    <t>公务用车运行维护费</t>
  </si>
  <si>
    <t>增减（±）</t>
  </si>
  <si>
    <t>增幅（%）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</si>
  <si>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</si>
  <si>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</si>
  <si>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</si>
  <si>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</si>
  <si>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</si>
  <si>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</si>
  <si>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</si>
  <si>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</si>
  <si>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</si>
  <si>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</si>
  <si>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县红十会始终把普及应急救护知识、培训应急救护员列为提高民众素质、服务经济建设、建设平安元谋，并结合热坝实际，大胆创新，谋求实效，构建应急救护培训长效机制，通过对初学驾驶员和道路运输从业人员开展应急救护知识培训，2024年度目标1、计划培训2100人次；目标 2是开设课程1门；目标3、组织培训60期以上。同时，坚持因地制宜、因人而异，大力推进急救护培训进学校、进社区、进农村、进企业、进机关“五进”工作，在主要街头、广场、社区组织开展大规模的免费传授现场急救知识活动。</t>
  </si>
  <si>
    <t>产出指标</t>
  </si>
  <si>
    <t>数量指标</t>
  </si>
  <si>
    <t>培训课时</t>
  </si>
  <si>
    <t>&gt;=</t>
  </si>
  <si>
    <t>小时</t>
  </si>
  <si>
    <t>定量指标</t>
  </si>
  <si>
    <t>组织开展培训的培训时间。</t>
  </si>
  <si>
    <t>组织培训期数</t>
  </si>
  <si>
    <t>60</t>
  </si>
  <si>
    <t>期</t>
  </si>
  <si>
    <t>反映预算部门（单位）组织开展各类培训的期数。</t>
  </si>
  <si>
    <t>培训参加人次</t>
  </si>
  <si>
    <t>2100</t>
  </si>
  <si>
    <t>人次</t>
  </si>
  <si>
    <t>反映预算部门（单位）组织开展各类培训的人次。</t>
  </si>
  <si>
    <t>质量指标</t>
  </si>
  <si>
    <t>培训人员合格率</t>
  </si>
  <si>
    <t>98</t>
  </si>
  <si>
    <t>%</t>
  </si>
  <si>
    <t>反映预算部门（单位）组织开展各类培训的质量。
培训人员合格率=（合格的学员数量/培训总学员数量）*100%。</t>
  </si>
  <si>
    <t>培训出勤率</t>
  </si>
  <si>
    <t>=</t>
  </si>
  <si>
    <t>100</t>
  </si>
  <si>
    <t>反映预算部门（单位）组织开展各类培训中参训人员的出勤情况。
培训出勤率=（实际出勤学员数量/参加培训学员数量）*100%。</t>
  </si>
  <si>
    <t>培训知识知晓率</t>
  </si>
  <si>
    <t>反映预算部门（单位）的培训知识宣传效果情况。
培训知识知晓率=培训合格人数/参加总人数*100%
参训率=（年参训人数/应参训人数）*100%。</t>
  </si>
  <si>
    <t>经济成本指标</t>
  </si>
  <si>
    <t>&lt;=</t>
  </si>
  <si>
    <t>元</t>
  </si>
  <si>
    <t>购买培训用材料支出情况</t>
  </si>
  <si>
    <t>效益指标</t>
  </si>
  <si>
    <t>社会效益</t>
  </si>
  <si>
    <t>提高自救互救能力、防灾避险率</t>
  </si>
  <si>
    <t>提高自救互救能力、防灾避险，最大限度降低人员伤亡和财产损失</t>
  </si>
  <si>
    <t>满意度指标</t>
  </si>
  <si>
    <t>服务对象满意度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</si>
  <si>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</si>
  <si>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</si>
  <si>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</t>
  </si>
  <si>
    <t>根据部门三定方案，红十字会的主要职责是做好救护救灾、无偿献血、造血干细胞捐献等工作，为让广大群众了解红十字会从事的工作，申请业务宣传经费对业务事项进行宣传。</t>
  </si>
  <si>
    <t>“三救三献”宣传次数</t>
  </si>
  <si>
    <t>次</t>
  </si>
  <si>
    <t>反映预算部门（单位）组织开展各类宣传的期数。</t>
  </si>
  <si>
    <t>器官捐献志愿者登记增加人数</t>
  </si>
  <si>
    <t>人</t>
  </si>
  <si>
    <t>反映器官捐献志愿者登记</t>
  </si>
  <si>
    <t>器官捐献志愿者登记增长率</t>
  </si>
  <si>
    <t>本年志愿者人数与上年志愿者人数情况</t>
  </si>
  <si>
    <t>99公益捐款额增长率</t>
  </si>
  <si>
    <t>99公益捐款情况</t>
  </si>
  <si>
    <t>献血人数增长率</t>
  </si>
  <si>
    <t>献血人数情况</t>
  </si>
  <si>
    <t>“三救三献”知识宣传普及率提高</t>
  </si>
  <si>
    <t>“三救三献”知识宣传普及率提高，受捐献者重获生命人数增加</t>
  </si>
  <si>
    <t>志愿者满意度</t>
  </si>
  <si>
    <t>反映志愿者对宣传政策满意度</t>
  </si>
  <si>
    <t>单位名称、项目名称</t>
  </si>
  <si>
    <t>项目目标</t>
  </si>
  <si>
    <t>**</t>
  </si>
  <si>
    <t>部门政府采购预算表</t>
  </si>
  <si>
    <t>采购品目</t>
  </si>
  <si>
    <t>计量单位</t>
  </si>
  <si>
    <t>数量</t>
  </si>
  <si>
    <t>面向中小企业预留资金</t>
  </si>
  <si>
    <t>资金来源</t>
  </si>
  <si>
    <t>采购数量</t>
  </si>
  <si>
    <t>政府性基金</t>
  </si>
  <si>
    <t>国有资本经营收益</t>
  </si>
  <si>
    <t>财政专户管理的收入</t>
  </si>
  <si>
    <t>事业单位
经营收入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</si>
  <si>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</si>
  <si>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</si>
  <si>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</si>
  <si>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</si>
  <si>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</si>
  <si>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</si>
  <si>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基金"</t>
  </si>
  <si>
    <t>单位自筹</t>
  </si>
  <si>
    <t>14</t>
  </si>
  <si>
    <t>15</t>
  </si>
  <si>
    <t>16</t>
  </si>
  <si>
    <t>单位名称\编码</t>
  </si>
  <si>
    <t>收入科目</t>
  </si>
  <si>
    <t>2025年征收计划</t>
  </si>
  <si>
    <t>核定安排金额</t>
  </si>
  <si>
    <t>单位分配支出</t>
  </si>
  <si>
    <t>单位：人、辆</t>
  </si>
  <si>
    <t>纳入预算车辆数</t>
  </si>
  <si>
    <t>在职职工人数</t>
  </si>
  <si>
    <t>离退休人数</t>
  </si>
  <si>
    <t>在校学生人数</t>
  </si>
  <si>
    <t>财政全额供养</t>
  </si>
  <si>
    <t>财政部分供养</t>
  </si>
  <si>
    <t>离休</t>
  </si>
  <si>
    <t>退休</t>
  </si>
  <si>
    <t>本科</t>
  </si>
  <si>
    <t>专科</t>
  </si>
  <si>
    <t>中专</t>
  </si>
  <si>
    <t>高中</t>
  </si>
  <si>
    <t>初中</t>
  </si>
  <si>
    <t>小学</t>
  </si>
  <si>
    <t>幼儿园</t>
  </si>
  <si>
    <t>行政</t>
  </si>
  <si>
    <t>事业</t>
  </si>
  <si>
    <t>资产类别</t>
  </si>
  <si>
    <t>资产分类代码.名称</t>
  </si>
  <si>
    <t>资产名称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</si>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</sst>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\-mm\-dd\ hh:mm:ss"/>
    <numFmt numFmtId="178" formatCode="#,##0.00;\-#,##0.00;;@"/>
    <numFmt numFmtId="43" formatCode="_ * #,##0.00_ ;_ * \-#,##0.00_ ;_ * &quot;-&quot;??_ ;_ @_ "/>
    <numFmt numFmtId="179" formatCode="hh:mm:ss"/>
    <numFmt numFmtId="180" formatCode="#,##0;\-#,##0;;@"/>
  </numFmts>
  <fonts count="5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1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sz val="21"/>
      <name val="SimSun"/>
      <charset val="134"/>
    </font>
    <font>
      <b/>
      <sz val="11.25"/>
      <name val="SimSun"/>
      <charset val="134"/>
    </font>
    <font>
      <sz val="10.5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2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0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color rgb="FF000000"/>
      <name val="SimSun"/>
      <charset val="134"/>
    </font>
    <font>
      <sz val="11.25"/>
      <color rgb="FF000000"/>
      <name val="Times New Roman"/>
      <charset val="134"/>
    </font>
    <font>
      <b/>
      <sz val="11"/>
      <color rgb="FF000000"/>
      <name val="SimSun"/>
      <charset val="134"/>
    </font>
    <font>
      <b/>
      <sz val="13.5"/>
      <color rgb="FF000000"/>
      <name val="宋体"/>
      <charset val="134"/>
    </font>
    <font>
      <b/>
      <sz val="16"/>
      <color rgb="FF000000"/>
      <name val="SimSun"/>
      <charset val="134"/>
    </font>
    <font>
      <sz val="16"/>
      <color rgb="FF000000"/>
      <name val="SimSun"/>
      <charset val="134"/>
    </font>
    <font>
      <b/>
      <sz val="40"/>
      <color rgb="FF000000"/>
      <name val="宋体"/>
      <charset val="134"/>
    </font>
    <font>
      <sz val="36"/>
      <color rgb="FF000000"/>
      <name val="Times New Roman"/>
      <charset val="134"/>
    </font>
    <font>
      <sz val="36"/>
      <color rgb="FF000000"/>
      <name val="Microsoft Sans Serif"/>
      <charset val="134"/>
    </font>
    <font>
      <b/>
      <sz val="47.95"/>
      <color rgb="FF000000"/>
      <name val="楷体"/>
      <charset val="134"/>
    </font>
    <font>
      <b/>
      <sz val="47.95"/>
      <color rgb="FF000000"/>
      <name val="Times New Roman"/>
      <charset val="134"/>
    </font>
    <font>
      <b/>
      <sz val="22"/>
      <color rgb="FF000000"/>
      <name val="Times New Roman"/>
      <charset val="134"/>
    </font>
    <font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20"/>
      <color theme="1"/>
      <name val="Times New Roman"/>
      <charset val="134"/>
    </font>
    <font>
      <sz val="20"/>
      <color rgb="FF070FA7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1">
      <alignment horizontal="right" vertical="center"/>
    </xf>
    <xf numFmtId="0" fontId="41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8" fillId="0" borderId="1">
      <alignment horizontal="right" vertical="center"/>
    </xf>
    <xf numFmtId="0" fontId="4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6" fillId="21" borderId="15" applyNumberFormat="0" applyAlignment="0" applyProtection="0">
      <alignment vertical="center"/>
    </xf>
    <xf numFmtId="0" fontId="51" fillId="21" borderId="9" applyNumberFormat="0" applyAlignment="0" applyProtection="0">
      <alignment vertical="center"/>
    </xf>
    <xf numFmtId="0" fontId="57" fillId="28" borderId="16" applyNumberForma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0" fontId="8" fillId="0" borderId="1">
      <alignment horizontal="right" vertical="center"/>
    </xf>
    <xf numFmtId="0" fontId="41" fillId="1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178" fontId="8" fillId="0" borderId="1">
      <alignment horizontal="right" vertical="center"/>
    </xf>
    <xf numFmtId="49" fontId="8" fillId="0" borderId="1">
      <alignment horizontal="left" vertical="center" wrapText="1"/>
    </xf>
    <xf numFmtId="178" fontId="8" fillId="0" borderId="1">
      <alignment horizontal="right" vertical="center"/>
    </xf>
    <xf numFmtId="179" fontId="8" fillId="0" borderId="1">
      <alignment horizontal="right" vertical="center"/>
    </xf>
    <xf numFmtId="180" fontId="8" fillId="0" borderId="1">
      <alignment horizontal="right" vertical="center"/>
    </xf>
  </cellStyleXfs>
  <cellXfs count="156">
    <xf numFmtId="0" fontId="0" fillId="0" borderId="0" xfId="0" applyBorder="1" applyAlignment="1" applyProtection="1">
      <alignment vertical="center"/>
    </xf>
    <xf numFmtId="49" fontId="1" fillId="0" borderId="1" xfId="53" applyFont="1" applyAlignment="1">
      <alignment horizontal="right" vertical="center" wrapText="1"/>
    </xf>
    <xf numFmtId="49" fontId="1" fillId="0" borderId="1" xfId="53" applyFont="1">
      <alignment horizontal="left" vertical="center" wrapText="1"/>
    </xf>
    <xf numFmtId="49" fontId="2" fillId="0" borderId="0" xfId="53" applyFont="1" applyBorder="1" applyAlignment="1">
      <alignment horizontal="center" vertical="center" wrapText="1"/>
    </xf>
    <xf numFmtId="49" fontId="1" fillId="0" borderId="0" xfId="53" applyFont="1" applyBorder="1">
      <alignment horizontal="left" vertical="center" wrapText="1"/>
    </xf>
    <xf numFmtId="0" fontId="0" fillId="0" borderId="0" xfId="0" applyBorder="1" applyAlignment="1" applyProtection="1">
      <alignment vertical="center"/>
    </xf>
    <xf numFmtId="49" fontId="1" fillId="0" borderId="0" xfId="53" applyFont="1" applyBorder="1" applyAlignment="1">
      <alignment horizontal="right" vertical="center" wrapText="1"/>
    </xf>
    <xf numFmtId="49" fontId="3" fillId="0" borderId="1" xfId="53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indent="1"/>
    </xf>
    <xf numFmtId="0" fontId="7" fillId="0" borderId="1" xfId="0" applyFont="1" applyBorder="1" applyAlignment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 wrapText="1"/>
      <protection locked="0"/>
    </xf>
    <xf numFmtId="49" fontId="8" fillId="0" borderId="1" xfId="53" applyAlignment="1">
      <alignment horizontal="right" vertical="center" wrapText="1"/>
    </xf>
    <xf numFmtId="49" fontId="8" fillId="0" borderId="1" xfId="53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10" fillId="0" borderId="1" xfId="53" applyFont="1" applyAlignment="1">
      <alignment horizontal="center" vertical="center" wrapText="1"/>
    </xf>
    <xf numFmtId="49" fontId="11" fillId="0" borderId="1" xfId="53" applyFont="1" applyAlignment="1">
      <alignment horizontal="center" vertical="center" wrapText="1"/>
    </xf>
    <xf numFmtId="178" fontId="11" fillId="0" borderId="1" xfId="54" applyFont="1" applyAlignment="1">
      <alignment horizontal="right" vertical="center" wrapText="1"/>
    </xf>
    <xf numFmtId="49" fontId="11" fillId="0" borderId="1" xfId="53" applyFont="1">
      <alignment horizontal="left" vertical="center" wrapText="1"/>
    </xf>
    <xf numFmtId="49" fontId="8" fillId="0" borderId="0" xfId="0" applyNumberFormat="1" applyFont="1" applyBorder="1" applyAlignment="1" applyProtection="1">
      <alignment horizontal="right" vertical="center" wrapText="1"/>
    </xf>
    <xf numFmtId="0" fontId="12" fillId="0" borderId="0" xfId="0" applyFont="1" applyBorder="1" applyAlignment="1">
      <alignment horizontal="right" vertical="center" wrapText="1"/>
      <protection locked="0"/>
    </xf>
    <xf numFmtId="0" fontId="13" fillId="0" borderId="0" xfId="0" applyFont="1" applyBorder="1" applyAlignment="1">
      <alignment horizontal="right" vertical="center"/>
      <protection locked="0"/>
    </xf>
    <xf numFmtId="0" fontId="4" fillId="2" borderId="1" xfId="0" applyFont="1" applyFill="1" applyBorder="1" applyAlignment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  <protection locked="0"/>
    </xf>
    <xf numFmtId="178" fontId="6" fillId="0" borderId="1" xfId="0" applyNumberFormat="1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49" fontId="8" fillId="0" borderId="0" xfId="53" applyBorder="1" applyAlignment="1" applyProtection="1">
      <alignment horizontal="right" vertical="center" wrapText="1"/>
      <protection locked="0"/>
    </xf>
    <xf numFmtId="49" fontId="8" fillId="0" borderId="0" xfId="53" applyBorder="1" applyProtection="1">
      <alignment horizontal="left" vertical="center" wrapText="1"/>
      <protection locked="0"/>
    </xf>
    <xf numFmtId="49" fontId="14" fillId="0" borderId="0" xfId="53" applyFont="1" applyBorder="1" applyAlignment="1" applyProtection="1">
      <alignment horizontal="center" vertical="center" wrapText="1"/>
      <protection locked="0"/>
    </xf>
    <xf numFmtId="49" fontId="10" fillId="0" borderId="1" xfId="53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11" fillId="0" borderId="1" xfId="0" applyFont="1" applyBorder="1">
      <alignment vertical="top"/>
      <protection locked="0"/>
    </xf>
    <xf numFmtId="0" fontId="11" fillId="0" borderId="1" xfId="0" applyFont="1" applyBorder="1" applyAlignment="1">
      <alignment horizontal="center" vertical="center"/>
      <protection locked="0"/>
    </xf>
    <xf numFmtId="0" fontId="11" fillId="0" borderId="1" xfId="0" applyFont="1" applyBorder="1" applyAlignment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left" vertical="center" wrapText="1"/>
    </xf>
    <xf numFmtId="10" fontId="17" fillId="0" borderId="1" xfId="35" applyFont="1">
      <alignment horizontal="right" vertical="center"/>
    </xf>
    <xf numFmtId="0" fontId="5" fillId="2" borderId="1" xfId="0" applyFont="1" applyFill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vertical="top" wrapText="1"/>
      <protection locked="0"/>
    </xf>
    <xf numFmtId="0" fontId="5" fillId="0" borderId="1" xfId="0" applyFont="1" applyBorder="1" applyAlignment="1">
      <alignment horizontal="right" vertical="center"/>
      <protection locked="0"/>
    </xf>
    <xf numFmtId="0" fontId="5" fillId="2" borderId="1" xfId="0" applyFont="1" applyFill="1" applyBorder="1" applyAlignment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0" fillId="0" borderId="0" xfId="0" applyBorder="1" applyAlignment="1" applyProtection="1"/>
    <xf numFmtId="178" fontId="5" fillId="0" borderId="1" xfId="54" applyFont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 indent="1"/>
    </xf>
    <xf numFmtId="0" fontId="18" fillId="0" borderId="5" xfId="0" applyFont="1" applyBorder="1" applyAlignment="1">
      <alignment horizontal="left" vertical="center" wrapText="1"/>
      <protection locked="0"/>
    </xf>
    <xf numFmtId="0" fontId="18" fillId="0" borderId="6" xfId="0" applyFont="1" applyBorder="1" applyAlignment="1">
      <alignment horizontal="left" vertical="center" wrapText="1"/>
      <protection locked="0"/>
    </xf>
    <xf numFmtId="0" fontId="18" fillId="0" borderId="5" xfId="0" applyFont="1" applyBorder="1" applyAlignment="1">
      <alignment horizontal="left" vertical="center" wrapText="1" indent="1"/>
      <protection locked="0"/>
    </xf>
    <xf numFmtId="0" fontId="18" fillId="0" borderId="6" xfId="0" applyFont="1" applyBorder="1" applyAlignment="1">
      <alignment horizontal="left" vertical="center" wrapText="1" indent="1"/>
      <protection locked="0"/>
    </xf>
    <xf numFmtId="0" fontId="18" fillId="0" borderId="6" xfId="0" applyFont="1" applyBorder="1" applyAlignment="1">
      <alignment horizontal="center" vertical="center" wrapText="1"/>
      <protection locked="0"/>
    </xf>
    <xf numFmtId="0" fontId="19" fillId="2" borderId="0" xfId="0" applyFont="1" applyFill="1" applyBorder="1" applyAlignment="1">
      <alignment vertical="center" wrapText="1"/>
      <protection locked="0"/>
    </xf>
    <xf numFmtId="0" fontId="18" fillId="0" borderId="1" xfId="0" applyFont="1" applyBorder="1" applyAlignment="1">
      <alignment horizontal="center" vertical="center" wrapText="1"/>
      <protection locked="0"/>
    </xf>
    <xf numFmtId="0" fontId="18" fillId="0" borderId="1" xfId="0" applyFont="1" applyBorder="1" applyAlignment="1">
      <alignment vertical="top" wrapText="1"/>
      <protection locked="0"/>
    </xf>
    <xf numFmtId="0" fontId="18" fillId="0" borderId="1" xfId="0" applyFont="1" applyBorder="1" applyAlignment="1">
      <alignment horizontal="center" vertical="center" wrapText="1" indent="1"/>
      <protection locked="0"/>
    </xf>
    <xf numFmtId="0" fontId="18" fillId="0" borderId="1" xfId="0" applyFont="1" applyBorder="1" applyAlignment="1">
      <alignment horizontal="left" vertical="top" wrapText="1" indent="1"/>
      <protection locked="0"/>
    </xf>
    <xf numFmtId="0" fontId="18" fillId="0" borderId="7" xfId="0" applyFont="1" applyBorder="1" applyAlignment="1">
      <alignment horizontal="center" vertical="center" wrapText="1"/>
      <protection locked="0"/>
    </xf>
    <xf numFmtId="0" fontId="18" fillId="0" borderId="7" xfId="0" applyFont="1" applyBorder="1" applyAlignment="1">
      <alignment vertical="top" wrapText="1"/>
      <protection locked="0"/>
    </xf>
    <xf numFmtId="0" fontId="18" fillId="0" borderId="6" xfId="0" applyFont="1" applyBorder="1" applyAlignment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indent="1"/>
    </xf>
    <xf numFmtId="0" fontId="20" fillId="2" borderId="0" xfId="0" applyFont="1" applyFill="1" applyBorder="1" applyAlignment="1">
      <alignment horizontal="center" vertical="center" wrapText="1"/>
      <protection locked="0"/>
    </xf>
    <xf numFmtId="0" fontId="19" fillId="2" borderId="0" xfId="0" applyFont="1" applyFill="1" applyBorder="1" applyAlignment="1">
      <alignment horizontal="right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 indent="1"/>
    </xf>
    <xf numFmtId="0" fontId="5" fillId="0" borderId="1" xfId="0" applyFont="1" applyBorder="1" applyAlignment="1">
      <alignment horizontal="left" vertical="center"/>
      <protection locked="0"/>
    </xf>
    <xf numFmtId="0" fontId="19" fillId="0" borderId="0" xfId="0" applyFont="1" applyBorder="1" applyAlignment="1" applyProtection="1"/>
    <xf numFmtId="0" fontId="22" fillId="0" borderId="5" xfId="0" applyFont="1" applyBorder="1" applyAlignment="1">
      <alignment vertical="center" wrapText="1"/>
      <protection locked="0"/>
    </xf>
    <xf numFmtId="4" fontId="5" fillId="0" borderId="5" xfId="0" applyNumberFormat="1" applyFont="1" applyBorder="1" applyAlignment="1">
      <alignment horizontal="right" vertical="center"/>
      <protection locked="0"/>
    </xf>
    <xf numFmtId="0" fontId="23" fillId="0" borderId="5" xfId="0" applyFont="1" applyBorder="1" applyAlignment="1">
      <alignment vertical="center" wrapText="1"/>
      <protection locked="0"/>
    </xf>
    <xf numFmtId="0" fontId="22" fillId="0" borderId="5" xfId="0" applyFont="1" applyBorder="1" applyAlignment="1" applyProtection="1">
      <alignment horizontal="left" vertical="center"/>
    </xf>
    <xf numFmtId="4" fontId="5" fillId="0" borderId="5" xfId="0" applyNumberFormat="1" applyFont="1" applyBorder="1" applyAlignment="1" applyProtection="1">
      <alignment horizontal="right" vertical="center"/>
    </xf>
    <xf numFmtId="0" fontId="23" fillId="0" borderId="5" xfId="0" applyFont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right" vertical="center"/>
    </xf>
    <xf numFmtId="0" fontId="17" fillId="0" borderId="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right" vertical="center"/>
    </xf>
    <xf numFmtId="0" fontId="17" fillId="0" borderId="5" xfId="0" applyFont="1" applyBorder="1" applyAlignment="1">
      <alignment horizontal="center" vertical="center" wrapText="1"/>
      <protection locked="0"/>
    </xf>
    <xf numFmtId="4" fontId="18" fillId="0" borderId="5" xfId="0" applyNumberFormat="1" applyFont="1" applyBorder="1" applyAlignment="1">
      <alignment horizontal="right" vertical="center"/>
      <protection locked="0"/>
    </xf>
    <xf numFmtId="0" fontId="23" fillId="0" borderId="5" xfId="0" applyFont="1" applyBorder="1" applyAlignment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Border="1">
      <alignment vertical="top"/>
      <protection locked="0"/>
    </xf>
    <xf numFmtId="49" fontId="1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>
      <alignment vertical="top" wrapText="1"/>
      <protection locked="0"/>
    </xf>
    <xf numFmtId="0" fontId="12" fillId="2" borderId="0" xfId="0" applyFont="1" applyFill="1" applyBorder="1" applyAlignment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178" fontId="5" fillId="0" borderId="1" xfId="0" applyNumberFormat="1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49" fontId="26" fillId="0" borderId="1" xfId="53" applyFont="1" applyAlignment="1">
      <alignment horizontal="center" vertical="center" wrapText="1"/>
    </xf>
    <xf numFmtId="0" fontId="22" fillId="0" borderId="1" xfId="0" applyFont="1" applyBorder="1" applyAlignment="1" applyProtection="1">
      <alignment horizontal="left"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 applyProtection="1"/>
    <xf numFmtId="0" fontId="5" fillId="0" borderId="1" xfId="0" applyFont="1" applyBorder="1" applyAlignment="1" applyProtection="1"/>
    <xf numFmtId="4" fontId="5" fillId="0" borderId="8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17" fillId="0" borderId="5" xfId="0" applyFont="1" applyBorder="1" applyAlignment="1">
      <alignment horizontal="center" vertical="center"/>
      <protection locked="0"/>
    </xf>
    <xf numFmtId="4" fontId="18" fillId="0" borderId="8" xfId="0" applyNumberFormat="1" applyFont="1" applyBorder="1" applyAlignment="1" applyProtection="1">
      <alignment horizontal="right" vertical="center"/>
    </xf>
    <xf numFmtId="0" fontId="17" fillId="0" borderId="1" xfId="0" applyFont="1" applyBorder="1" applyAlignment="1" applyProtection="1">
      <alignment horizontal="center" vertical="center"/>
    </xf>
    <xf numFmtId="4" fontId="18" fillId="0" borderId="1" xfId="0" applyNumberFormat="1" applyFont="1" applyBorder="1" applyAlignment="1">
      <alignment horizontal="right" vertical="center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</xf>
    <xf numFmtId="0" fontId="29" fillId="0" borderId="0" xfId="0" applyFont="1" applyAlignment="1">
      <alignment vertical="top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4" fillId="0" borderId="0" xfId="0" applyFont="1" applyAlignment="1">
      <alignment vertical="top" wrapText="1"/>
      <protection locked="0"/>
    </xf>
    <xf numFmtId="0" fontId="35" fillId="0" borderId="0" xfId="0" applyFont="1" applyAlignment="1">
      <alignment horizontal="left" vertical="center"/>
      <protection locked="0"/>
    </xf>
    <xf numFmtId="0" fontId="36" fillId="0" borderId="0" xfId="0" applyFont="1" applyAlignment="1">
      <alignment horizontal="center" vertical="center"/>
      <protection locked="0"/>
    </xf>
    <xf numFmtId="22" fontId="37" fillId="0" borderId="0" xfId="0" applyNumberFormat="1" applyFont="1" applyAlignment="1">
      <alignment horizontal="left" vertical="center"/>
      <protection locked="0"/>
    </xf>
    <xf numFmtId="0" fontId="35" fillId="0" borderId="0" xfId="0" applyFont="1" applyAlignment="1">
      <alignment horizontal="left" vertical="center" wrapText="1"/>
      <protection locked="0"/>
    </xf>
    <xf numFmtId="0" fontId="36" fillId="0" borderId="0" xfId="0" applyFont="1" applyAlignment="1">
      <alignment horizontal="left" vertical="top" wrapText="1"/>
      <protection locked="0"/>
    </xf>
    <xf numFmtId="0" fontId="36" fillId="0" borderId="0" xfId="0" applyFont="1" applyAlignment="1">
      <alignment horizontal="right" vertical="center" wrapText="1"/>
      <protection locked="0"/>
    </xf>
    <xf numFmtId="0" fontId="38" fillId="0" borderId="0" xfId="0" applyFont="1" applyAlignment="1">
      <alignment horizontal="left" vertical="center" wrapText="1"/>
      <protection locked="0"/>
    </xf>
    <xf numFmtId="0" fontId="29" fillId="0" borderId="0" xfId="0" applyFont="1" applyProtection="1">
      <alignment vertical="top"/>
    </xf>
    <xf numFmtId="0" fontId="31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top"/>
    </xf>
    <xf numFmtId="0" fontId="32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"/>
  <sheetViews>
    <sheetView showGridLines="0" showZeros="0" tabSelected="1" workbookViewId="0">
      <selection activeCell="A1" sqref="A1:I1"/>
    </sheetView>
  </sheetViews>
  <sheetFormatPr defaultColWidth="9.28333333333333" defaultRowHeight="13.5" customHeight="1" outlineLevelRow="6"/>
  <cols>
    <col min="1" max="3" width="16" customWidth="1"/>
    <col min="4" max="4" width="22" customWidth="1"/>
    <col min="5" max="11" width="16" customWidth="1"/>
  </cols>
  <sheetData>
    <row r="1" ht="74.25" customHeight="1" spans="1:11">
      <c r="A1" s="137"/>
      <c r="B1" s="137"/>
      <c r="C1" s="137"/>
      <c r="D1" s="137"/>
      <c r="E1" s="137"/>
      <c r="F1" s="137"/>
      <c r="G1" s="137"/>
      <c r="H1" s="137"/>
      <c r="I1" s="137"/>
      <c r="J1" s="150"/>
      <c r="K1" s="150"/>
    </row>
    <row r="2" ht="71.25" customHeight="1" spans="1:11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51"/>
      <c r="K2" s="151" t="s">
        <v>1</v>
      </c>
    </row>
    <row r="3" hidden="1" customHeight="1" spans="10:11">
      <c r="J3" s="152"/>
      <c r="K3" s="152"/>
    </row>
    <row r="4" ht="54.75" customHeight="1" spans="1:11">
      <c r="A4" s="140"/>
      <c r="B4" s="140"/>
      <c r="C4" s="140"/>
      <c r="D4" s="140"/>
      <c r="E4" s="140"/>
      <c r="F4" s="140"/>
      <c r="G4" s="140"/>
      <c r="H4" s="140"/>
      <c r="I4" s="140"/>
      <c r="J4" s="153"/>
      <c r="K4" s="153" t="s">
        <v>1</v>
      </c>
    </row>
    <row r="5" ht="30" customHeight="1" spans="1:11">
      <c r="A5" s="141" t="s">
        <v>1</v>
      </c>
      <c r="B5" s="142"/>
      <c r="C5" s="143" t="s">
        <v>2</v>
      </c>
      <c r="D5" s="144"/>
      <c r="E5" s="145">
        <v>45325</v>
      </c>
      <c r="F5" s="144"/>
      <c r="G5" s="144"/>
      <c r="H5" s="144"/>
      <c r="I5" s="144"/>
      <c r="J5" s="154"/>
      <c r="K5" s="154"/>
    </row>
    <row r="6" ht="30" customHeight="1" spans="1:11">
      <c r="A6" s="141" t="s">
        <v>1</v>
      </c>
      <c r="B6" s="142"/>
      <c r="C6" s="146" t="s">
        <v>3</v>
      </c>
      <c r="D6" s="144"/>
      <c r="E6" s="147"/>
      <c r="F6" s="144"/>
      <c r="G6" s="144"/>
      <c r="H6" s="144"/>
      <c r="I6" s="144"/>
      <c r="J6" s="154"/>
      <c r="K6" s="154"/>
    </row>
    <row r="7" ht="30" customHeight="1" spans="1:11">
      <c r="A7" s="141"/>
      <c r="B7" s="142"/>
      <c r="C7" s="146" t="str">
        <f>"单 位 名 称 ："&amp;"元谋县红十字会"</f>
        <v>单 位 名 称 ：元谋县红十字会</v>
      </c>
      <c r="D7" s="148"/>
      <c r="E7" s="146"/>
      <c r="F7" s="149"/>
      <c r="G7" s="149"/>
      <c r="H7" s="149"/>
      <c r="I7" s="149"/>
      <c r="J7" s="155"/>
      <c r="K7" s="155"/>
    </row>
  </sheetData>
  <mergeCells count="7">
    <mergeCell ref="A1:I1"/>
    <mergeCell ref="A2:K2"/>
    <mergeCell ref="A4:I4"/>
    <mergeCell ref="C5:K5"/>
    <mergeCell ref="C6:K6"/>
    <mergeCell ref="C7:K7"/>
    <mergeCell ref="C7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tabSelected="1" workbookViewId="0">
      <selection activeCell="A1" sqref="A1:D1"/>
    </sheetView>
  </sheetViews>
  <sheetFormatPr defaultColWidth="9" defaultRowHeight="13.5" customHeight="1" outlineLevelCol="3"/>
  <cols>
    <col min="1" max="1" width="35.125" customWidth="1"/>
    <col min="2" max="2" width="29.8416666666667" customWidth="1"/>
    <col min="3" max="3" width="34.125" customWidth="1"/>
    <col min="4" max="4" width="27.275" customWidth="1"/>
  </cols>
  <sheetData>
    <row r="1" ht="17.85" customHeight="1" spans="1:4">
      <c r="A1" s="6" t="s">
        <v>22</v>
      </c>
      <c r="B1" s="4"/>
      <c r="C1" s="4"/>
      <c r="D1" s="4" t="s">
        <v>22</v>
      </c>
    </row>
    <row r="2" ht="30.75" customHeight="1" spans="1:4">
      <c r="A2" s="3" t="str">
        <f>"2025"&amp;"年部门财政拨款收支预算总表"</f>
        <v>2025年部门财政拨款收支预算总表</v>
      </c>
      <c r="B2" s="3"/>
      <c r="C2" s="3"/>
      <c r="D2" s="3"/>
    </row>
    <row r="3" customHeight="1" spans="1:4">
      <c r="A3" s="4" t="str">
        <f>"单位名称："&amp;"元谋县红十字会"</f>
        <v>单位名称：元谋县红十字会</v>
      </c>
      <c r="B3" s="4"/>
      <c r="C3" s="93"/>
      <c r="D3" s="6" t="s">
        <v>101</v>
      </c>
    </row>
    <row r="4" customHeight="1" spans="1:4">
      <c r="A4" s="7" t="s">
        <v>198</v>
      </c>
      <c r="B4" s="7"/>
      <c r="C4" s="7" t="s">
        <v>199</v>
      </c>
      <c r="D4" s="7"/>
    </row>
    <row r="5" ht="42" customHeight="1" spans="1:4">
      <c r="A5" s="7" t="s">
        <v>53</v>
      </c>
      <c r="B5" s="7" t="str">
        <f t="shared" ref="B5:D5" si="0">"2025"&amp;"年预算"</f>
        <v>2025年预算</v>
      </c>
      <c r="C5" s="7" t="s">
        <v>200</v>
      </c>
      <c r="D5" s="7" t="str">
        <f t="shared" si="0"/>
        <v>2025年预算</v>
      </c>
    </row>
    <row r="6" ht="24.1" customHeight="1" spans="1:4">
      <c r="A6" s="94" t="s">
        <v>201</v>
      </c>
      <c r="B6" s="95">
        <v>1115003.24</v>
      </c>
      <c r="C6" s="96" t="s">
        <v>202</v>
      </c>
      <c r="D6" s="95">
        <v>1115003.24</v>
      </c>
    </row>
    <row r="7" ht="24.1" customHeight="1" spans="1:4">
      <c r="A7" s="94" t="s">
        <v>203</v>
      </c>
      <c r="B7" s="95">
        <v>1115003.24</v>
      </c>
      <c r="C7" s="96" t="s">
        <v>57</v>
      </c>
      <c r="D7" s="95"/>
    </row>
    <row r="8" ht="24.1" customHeight="1" spans="1:4">
      <c r="A8" s="94" t="s">
        <v>204</v>
      </c>
      <c r="B8" s="95">
        <v>1115003.24</v>
      </c>
      <c r="C8" s="96" t="s">
        <v>59</v>
      </c>
      <c r="D8" s="95"/>
    </row>
    <row r="9" ht="24.1" customHeight="1" spans="1:4">
      <c r="A9" s="94" t="s">
        <v>205</v>
      </c>
      <c r="B9" s="95"/>
      <c r="C9" s="96" t="s">
        <v>61</v>
      </c>
      <c r="D9" s="95"/>
    </row>
    <row r="10" ht="24.1" customHeight="1" spans="1:4">
      <c r="A10" s="94" t="s">
        <v>206</v>
      </c>
      <c r="B10" s="95"/>
      <c r="C10" s="96" t="s">
        <v>63</v>
      </c>
      <c r="D10" s="95"/>
    </row>
    <row r="11" ht="24.1" customHeight="1" spans="1:4">
      <c r="A11" s="94" t="s">
        <v>207</v>
      </c>
      <c r="B11" s="95"/>
      <c r="C11" s="96" t="s">
        <v>65</v>
      </c>
      <c r="D11" s="95"/>
    </row>
    <row r="12" ht="24.1" customHeight="1" spans="1:4">
      <c r="A12" s="97" t="s">
        <v>208</v>
      </c>
      <c r="B12" s="98"/>
      <c r="C12" s="99" t="s">
        <v>67</v>
      </c>
      <c r="D12" s="98"/>
    </row>
    <row r="13" ht="24.1" customHeight="1" spans="1:4">
      <c r="A13" s="97" t="s">
        <v>209</v>
      </c>
      <c r="B13" s="98"/>
      <c r="C13" s="99" t="s">
        <v>69</v>
      </c>
      <c r="D13" s="98"/>
    </row>
    <row r="14" ht="24.1" customHeight="1" spans="1:4">
      <c r="A14" s="97" t="s">
        <v>210</v>
      </c>
      <c r="B14" s="67"/>
      <c r="C14" s="99" t="s">
        <v>71</v>
      </c>
      <c r="D14" s="98">
        <v>975169.21</v>
      </c>
    </row>
    <row r="15" ht="24.1" customHeight="1" spans="1:4">
      <c r="A15" s="97" t="s">
        <v>211</v>
      </c>
      <c r="B15" s="67"/>
      <c r="C15" s="99" t="s">
        <v>73</v>
      </c>
      <c r="D15" s="98"/>
    </row>
    <row r="16" ht="24.1" customHeight="1" spans="1:4">
      <c r="A16" s="97" t="s">
        <v>212</v>
      </c>
      <c r="B16" s="100"/>
      <c r="C16" s="99" t="s">
        <v>75</v>
      </c>
      <c r="D16" s="98">
        <v>64073.95</v>
      </c>
    </row>
    <row r="17" ht="24.1" customHeight="1" spans="1:4">
      <c r="A17" s="97" t="s">
        <v>213</v>
      </c>
      <c r="B17" s="100"/>
      <c r="C17" s="99" t="s">
        <v>77</v>
      </c>
      <c r="D17" s="98"/>
    </row>
    <row r="18" ht="24.1" customHeight="1" spans="1:4">
      <c r="A18" s="97" t="s">
        <v>214</v>
      </c>
      <c r="B18" s="100"/>
      <c r="C18" s="99" t="s">
        <v>78</v>
      </c>
      <c r="D18" s="98"/>
    </row>
    <row r="19" ht="24.1" customHeight="1" spans="1:4">
      <c r="A19" s="97" t="s">
        <v>215</v>
      </c>
      <c r="B19" s="100"/>
      <c r="C19" s="99" t="s">
        <v>79</v>
      </c>
      <c r="D19" s="98"/>
    </row>
    <row r="20" ht="24.1" customHeight="1" spans="1:4">
      <c r="A20" s="101"/>
      <c r="B20" s="100"/>
      <c r="C20" s="99" t="s">
        <v>80</v>
      </c>
      <c r="D20" s="98"/>
    </row>
    <row r="21" ht="24.1" customHeight="1" spans="1:4">
      <c r="A21" s="101"/>
      <c r="B21" s="100"/>
      <c r="C21" s="99" t="s">
        <v>81</v>
      </c>
      <c r="D21" s="98"/>
    </row>
    <row r="22" ht="24.1" customHeight="1" spans="1:4">
      <c r="A22" s="101"/>
      <c r="B22" s="100"/>
      <c r="C22" s="99" t="s">
        <v>82</v>
      </c>
      <c r="D22" s="98"/>
    </row>
    <row r="23" ht="24.1" customHeight="1" spans="1:4">
      <c r="A23" s="101"/>
      <c r="B23" s="100"/>
      <c r="C23" s="99" t="s">
        <v>83</v>
      </c>
      <c r="D23" s="98"/>
    </row>
    <row r="24" ht="24.1" customHeight="1" spans="1:4">
      <c r="A24" s="101"/>
      <c r="B24" s="100"/>
      <c r="C24" s="99" t="s">
        <v>84</v>
      </c>
      <c r="D24" s="98"/>
    </row>
    <row r="25" ht="24.1" customHeight="1" spans="1:4">
      <c r="A25" s="101"/>
      <c r="B25" s="100"/>
      <c r="C25" s="99" t="s">
        <v>85</v>
      </c>
      <c r="D25" s="98"/>
    </row>
    <row r="26" ht="24.1" customHeight="1" spans="1:4">
      <c r="A26" s="101"/>
      <c r="B26" s="100"/>
      <c r="C26" s="99" t="s">
        <v>86</v>
      </c>
      <c r="D26" s="98"/>
    </row>
    <row r="27" ht="24.1" customHeight="1" spans="1:4">
      <c r="A27" s="101"/>
      <c r="B27" s="100"/>
      <c r="C27" s="99" t="s">
        <v>87</v>
      </c>
      <c r="D27" s="98">
        <v>75760.08</v>
      </c>
    </row>
    <row r="28" ht="24.1" customHeight="1" spans="1:4">
      <c r="A28" s="101"/>
      <c r="B28" s="100"/>
      <c r="C28" s="99" t="s">
        <v>88</v>
      </c>
      <c r="D28" s="98"/>
    </row>
    <row r="29" ht="24.1" customHeight="1" spans="1:4">
      <c r="A29" s="101"/>
      <c r="B29" s="100"/>
      <c r="C29" s="99" t="s">
        <v>89</v>
      </c>
      <c r="D29" s="98"/>
    </row>
    <row r="30" ht="24.1" customHeight="1" spans="1:4">
      <c r="A30" s="101"/>
      <c r="B30" s="100"/>
      <c r="C30" s="99" t="s">
        <v>90</v>
      </c>
      <c r="D30" s="98"/>
    </row>
    <row r="31" ht="24.1" customHeight="1" spans="1:4">
      <c r="A31" s="101"/>
      <c r="B31" s="100"/>
      <c r="C31" s="102" t="s">
        <v>91</v>
      </c>
      <c r="D31" s="98"/>
    </row>
    <row r="32" ht="24.1" customHeight="1" spans="1:4">
      <c r="A32" s="101"/>
      <c r="B32" s="100"/>
      <c r="C32" s="102" t="s">
        <v>92</v>
      </c>
      <c r="D32" s="98"/>
    </row>
    <row r="33" ht="24.1" customHeight="1" spans="1:4">
      <c r="A33" s="101"/>
      <c r="B33" s="100"/>
      <c r="C33" s="103" t="s">
        <v>93</v>
      </c>
      <c r="D33" s="104"/>
    </row>
    <row r="34" ht="24" customHeight="1" spans="1:4">
      <c r="A34" s="105"/>
      <c r="B34" s="106"/>
      <c r="C34" s="107" t="s">
        <v>94</v>
      </c>
      <c r="D34" s="95"/>
    </row>
    <row r="35" ht="24" customHeight="1" spans="1:4">
      <c r="A35" s="105"/>
      <c r="B35" s="106"/>
      <c r="C35" s="107" t="s">
        <v>95</v>
      </c>
      <c r="D35" s="95"/>
    </row>
    <row r="36" ht="24" customHeight="1" spans="1:4">
      <c r="A36" s="105"/>
      <c r="B36" s="106"/>
      <c r="C36" s="107" t="s">
        <v>96</v>
      </c>
      <c r="D36" s="95"/>
    </row>
    <row r="37" ht="24.1" customHeight="1" spans="1:4">
      <c r="A37" s="108" t="s">
        <v>99</v>
      </c>
      <c r="B37" s="106">
        <v>1115003.24</v>
      </c>
      <c r="C37" s="109" t="s">
        <v>216</v>
      </c>
      <c r="D37" s="106">
        <v>1115003.24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52"/>
  <sheetViews>
    <sheetView showZeros="0" tabSelected="1" workbookViewId="0">
      <selection activeCell="A1" sqref="A1:U1"/>
    </sheetView>
  </sheetViews>
  <sheetFormatPr defaultColWidth="9" defaultRowHeight="13.5" customHeight="1"/>
  <cols>
    <col min="1" max="2" width="17.425" customWidth="1"/>
    <col min="3" max="4" width="27.4333333333333" customWidth="1"/>
    <col min="5" max="5" width="17.425" customWidth="1"/>
    <col min="6" max="6" width="32" customWidth="1"/>
    <col min="7" max="9" width="28.575" customWidth="1"/>
    <col min="10" max="21" width="18.4166666666667" customWidth="1"/>
  </cols>
  <sheetData>
    <row r="1" ht="20.85" customHeight="1" spans="1:21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24</v>
      </c>
    </row>
    <row r="2" ht="30.75" customHeight="1" spans="1:21">
      <c r="A2" s="85"/>
      <c r="B2" s="85"/>
      <c r="C2" s="3"/>
      <c r="D2" s="3"/>
      <c r="E2" s="3" t="str">
        <f>"2025"&amp;"年部门支出情况表（人员类、运转类公用经费项目）"</f>
        <v>2025年部门支出情况表（人员类、运转类公用经费项目）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Height="1" spans="1:21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86"/>
      <c r="H3" s="86"/>
      <c r="I3" s="6" t="s">
        <v>101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4.25" customHeight="1" spans="1:21">
      <c r="A4" s="7" t="s">
        <v>120</v>
      </c>
      <c r="B4" s="7"/>
      <c r="C4" s="7" t="s">
        <v>167</v>
      </c>
      <c r="D4" s="7"/>
      <c r="E4" s="7" t="s">
        <v>121</v>
      </c>
      <c r="F4" s="7"/>
      <c r="G4" s="7" t="s">
        <v>122</v>
      </c>
      <c r="H4" s="7"/>
      <c r="I4" s="7"/>
      <c r="J4" s="7" t="str">
        <f>"2025"&amp;"年预算数"</f>
        <v>2025年预算数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Height="1" spans="1:21">
      <c r="A5" s="7" t="s">
        <v>123</v>
      </c>
      <c r="B5" s="7" t="s">
        <v>124</v>
      </c>
      <c r="C5" s="7" t="s">
        <v>168</v>
      </c>
      <c r="D5" s="7" t="s">
        <v>169</v>
      </c>
      <c r="E5" s="7" t="s">
        <v>125</v>
      </c>
      <c r="F5" s="7" t="s">
        <v>126</v>
      </c>
      <c r="G5" s="7" t="s">
        <v>123</v>
      </c>
      <c r="H5" s="7" t="s">
        <v>127</v>
      </c>
      <c r="I5" s="7" t="s">
        <v>104</v>
      </c>
      <c r="J5" s="7" t="s">
        <v>107</v>
      </c>
      <c r="K5" s="7"/>
      <c r="L5" s="7"/>
      <c r="M5" s="7" t="s">
        <v>108</v>
      </c>
      <c r="N5" s="7" t="s">
        <v>109</v>
      </c>
      <c r="O5" s="7" t="s">
        <v>110</v>
      </c>
      <c r="P5" s="7" t="s">
        <v>111</v>
      </c>
      <c r="Q5" s="7"/>
      <c r="R5" s="7"/>
      <c r="S5" s="7"/>
      <c r="T5" s="7"/>
      <c r="U5" s="7"/>
    </row>
    <row r="6" ht="27.75" customHeight="1" spans="1:21">
      <c r="A6" s="7"/>
      <c r="B6" s="7"/>
      <c r="C6" s="7" t="s">
        <v>168</v>
      </c>
      <c r="D6" s="7" t="s">
        <v>169</v>
      </c>
      <c r="E6" s="7"/>
      <c r="F6" s="7"/>
      <c r="G6" s="7"/>
      <c r="H6" s="7"/>
      <c r="I6" s="7"/>
      <c r="J6" s="7" t="s">
        <v>106</v>
      </c>
      <c r="K6" s="7" t="s">
        <v>129</v>
      </c>
      <c r="L6" s="7" t="s">
        <v>130</v>
      </c>
      <c r="M6" s="7"/>
      <c r="N6" s="7"/>
      <c r="O6" s="7"/>
      <c r="P6" s="7" t="s">
        <v>106</v>
      </c>
      <c r="Q6" s="7" t="s">
        <v>112</v>
      </c>
      <c r="R6" s="7" t="s">
        <v>113</v>
      </c>
      <c r="S6" s="7" t="s">
        <v>114</v>
      </c>
      <c r="T6" s="7" t="s">
        <v>170</v>
      </c>
      <c r="U6" s="7" t="s">
        <v>116</v>
      </c>
    </row>
    <row r="7" ht="20.35" customHeight="1" spans="1:2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</row>
    <row r="8" ht="29.25" customHeight="1" spans="1:21">
      <c r="A8" s="88" t="s">
        <v>104</v>
      </c>
      <c r="B8" s="88"/>
      <c r="C8" s="88"/>
      <c r="D8" s="88"/>
      <c r="E8" s="88" t="s">
        <v>104</v>
      </c>
      <c r="F8" s="89"/>
      <c r="G8" s="12"/>
      <c r="H8" s="12"/>
      <c r="I8" s="12">
        <v>1095003.24</v>
      </c>
      <c r="J8" s="12">
        <v>1095003.24</v>
      </c>
      <c r="K8" s="12">
        <v>1095003.24</v>
      </c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4" customHeight="1" spans="1:21">
      <c r="A9" s="90" t="s">
        <v>117</v>
      </c>
      <c r="B9" s="90" t="s">
        <v>118</v>
      </c>
      <c r="C9" s="90"/>
      <c r="D9" s="90"/>
      <c r="E9" s="90"/>
      <c r="F9" s="90"/>
      <c r="G9" s="12"/>
      <c r="H9" s="12"/>
      <c r="I9" s="12">
        <v>1095003.24</v>
      </c>
      <c r="J9" s="12">
        <v>1095003.24</v>
      </c>
      <c r="K9" s="12">
        <v>1095003.24</v>
      </c>
      <c r="L9" s="12"/>
      <c r="M9" s="12"/>
      <c r="N9" s="12"/>
      <c r="O9" s="12"/>
      <c r="P9" s="12"/>
      <c r="Q9" s="12"/>
      <c r="R9" s="12"/>
      <c r="S9" s="12"/>
      <c r="T9" s="12"/>
      <c r="U9" s="12"/>
    </row>
    <row r="10" ht="24" customHeight="1" spans="1:21">
      <c r="A10" s="91" t="s">
        <v>119</v>
      </c>
      <c r="B10" s="91" t="s">
        <v>118</v>
      </c>
      <c r="C10" s="61"/>
      <c r="D10" s="61"/>
      <c r="E10" s="90"/>
      <c r="F10" s="90"/>
      <c r="G10" s="12"/>
      <c r="H10" s="12"/>
      <c r="I10" s="12">
        <v>1095003.24</v>
      </c>
      <c r="J10" s="12">
        <v>1095003.24</v>
      </c>
      <c r="K10" s="12">
        <v>1095003.24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29.25" customHeight="1" spans="1:21">
      <c r="A11" s="88"/>
      <c r="B11" s="88"/>
      <c r="C11" s="61" t="s">
        <v>171</v>
      </c>
      <c r="D11" s="61" t="s">
        <v>172</v>
      </c>
      <c r="E11" s="90"/>
      <c r="F11" s="90"/>
      <c r="G11" s="83"/>
      <c r="H11" s="49"/>
      <c r="I11" s="12">
        <v>557114</v>
      </c>
      <c r="J11" s="12">
        <v>557114</v>
      </c>
      <c r="K11" s="12">
        <v>557114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29.25" customHeight="1" spans="1:21">
      <c r="A12" s="88"/>
      <c r="B12" s="88"/>
      <c r="C12" s="88"/>
      <c r="D12" s="88"/>
      <c r="E12" s="90" t="s">
        <v>146</v>
      </c>
      <c r="F12" s="90" t="s">
        <v>147</v>
      </c>
      <c r="G12" s="22"/>
      <c r="H12" s="92"/>
      <c r="I12" s="12">
        <v>557114</v>
      </c>
      <c r="J12" s="12">
        <v>557114</v>
      </c>
      <c r="K12" s="12">
        <v>557114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29.25" customHeight="1" spans="1:21">
      <c r="A13" s="2"/>
      <c r="B13" s="2"/>
      <c r="C13" s="2"/>
      <c r="D13" s="2"/>
      <c r="E13" s="2"/>
      <c r="F13" s="2"/>
      <c r="G13" s="22" t="s">
        <v>148</v>
      </c>
      <c r="H13" s="92" t="s">
        <v>149</v>
      </c>
      <c r="I13" s="12">
        <v>557114</v>
      </c>
      <c r="J13" s="12">
        <v>557114</v>
      </c>
      <c r="K13" s="12">
        <v>557114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29.25" customHeight="1" spans="1:21">
      <c r="A14" s="2"/>
      <c r="B14" s="2"/>
      <c r="C14" s="61" t="s">
        <v>173</v>
      </c>
      <c r="D14" s="61" t="s">
        <v>174</v>
      </c>
      <c r="E14" s="2"/>
      <c r="F14" s="2"/>
      <c r="G14" s="2"/>
      <c r="H14" s="2"/>
      <c r="I14" s="12">
        <v>93055.05</v>
      </c>
      <c r="J14" s="12">
        <v>93055.05</v>
      </c>
      <c r="K14" s="12">
        <v>93055.05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29.25" customHeight="1" spans="1:21">
      <c r="A15" s="2"/>
      <c r="B15" s="2"/>
      <c r="C15" s="2"/>
      <c r="D15" s="2"/>
      <c r="E15" s="90" t="s">
        <v>142</v>
      </c>
      <c r="F15" s="90" t="s">
        <v>143</v>
      </c>
      <c r="G15" s="2"/>
      <c r="H15" s="2"/>
      <c r="I15" s="12">
        <v>93055.05</v>
      </c>
      <c r="J15" s="12">
        <v>93055.05</v>
      </c>
      <c r="K15" s="12">
        <v>93055.05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29.25" customHeight="1" spans="1:21">
      <c r="A16" s="2"/>
      <c r="B16" s="2"/>
      <c r="C16" s="2"/>
      <c r="D16" s="2"/>
      <c r="E16" s="2"/>
      <c r="F16" s="2"/>
      <c r="G16" s="22" t="s">
        <v>144</v>
      </c>
      <c r="H16" s="92" t="s">
        <v>145</v>
      </c>
      <c r="I16" s="12">
        <v>93055.05</v>
      </c>
      <c r="J16" s="12">
        <v>93055.05</v>
      </c>
      <c r="K16" s="12">
        <v>93055.05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29.25" customHeight="1" spans="1:21">
      <c r="A17" s="2"/>
      <c r="B17" s="2"/>
      <c r="C17" s="61" t="s">
        <v>175</v>
      </c>
      <c r="D17" s="61" t="s">
        <v>145</v>
      </c>
      <c r="E17" s="2"/>
      <c r="F17" s="2"/>
      <c r="G17" s="2"/>
      <c r="H17" s="2"/>
      <c r="I17" s="12">
        <v>67448.75</v>
      </c>
      <c r="J17" s="12">
        <v>67448.75</v>
      </c>
      <c r="K17" s="12">
        <v>67448.75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29.25" customHeight="1" spans="1:21">
      <c r="A18" s="2"/>
      <c r="B18" s="2"/>
      <c r="C18" s="2"/>
      <c r="D18" s="2"/>
      <c r="E18" s="90" t="s">
        <v>146</v>
      </c>
      <c r="F18" s="90" t="s">
        <v>147</v>
      </c>
      <c r="G18" s="2"/>
      <c r="H18" s="2"/>
      <c r="I18" s="12">
        <v>3374.8</v>
      </c>
      <c r="J18" s="12">
        <v>3374.8</v>
      </c>
      <c r="K18" s="12">
        <v>3374.8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29.25" customHeight="1" spans="1:21">
      <c r="A19" s="2"/>
      <c r="B19" s="2"/>
      <c r="C19" s="2"/>
      <c r="D19" s="2"/>
      <c r="E19" s="2"/>
      <c r="F19" s="2"/>
      <c r="G19" s="22" t="s">
        <v>144</v>
      </c>
      <c r="H19" s="92" t="s">
        <v>145</v>
      </c>
      <c r="I19" s="12">
        <v>3374.8</v>
      </c>
      <c r="J19" s="12">
        <v>3374.8</v>
      </c>
      <c r="K19" s="12">
        <v>3374.8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29.25" customHeight="1" spans="1:21">
      <c r="A20" s="2"/>
      <c r="B20" s="2"/>
      <c r="C20" s="2"/>
      <c r="D20" s="2"/>
      <c r="E20" s="90" t="s">
        <v>158</v>
      </c>
      <c r="F20" s="90" t="s">
        <v>159</v>
      </c>
      <c r="G20" s="2"/>
      <c r="H20" s="2"/>
      <c r="I20" s="12">
        <v>32783.75</v>
      </c>
      <c r="J20" s="12">
        <v>32783.75</v>
      </c>
      <c r="K20" s="12">
        <v>32783.75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29.25" customHeight="1" spans="1:21">
      <c r="A21" s="2"/>
      <c r="B21" s="2"/>
      <c r="C21" s="2"/>
      <c r="D21" s="2"/>
      <c r="E21" s="2"/>
      <c r="F21" s="2"/>
      <c r="G21" s="22" t="s">
        <v>144</v>
      </c>
      <c r="H21" s="92" t="s">
        <v>145</v>
      </c>
      <c r="I21" s="12">
        <v>32783.75</v>
      </c>
      <c r="J21" s="12">
        <v>32783.75</v>
      </c>
      <c r="K21" s="12">
        <v>32783.75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29.25" customHeight="1" spans="1:21">
      <c r="A22" s="2"/>
      <c r="B22" s="2"/>
      <c r="C22" s="2"/>
      <c r="D22" s="2"/>
      <c r="E22" s="90" t="s">
        <v>160</v>
      </c>
      <c r="F22" s="90" t="s">
        <v>161</v>
      </c>
      <c r="G22" s="2"/>
      <c r="H22" s="2"/>
      <c r="I22" s="12">
        <v>29050.2</v>
      </c>
      <c r="J22" s="12">
        <v>29050.2</v>
      </c>
      <c r="K22" s="12">
        <v>29050.2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29.25" customHeight="1" spans="1:21">
      <c r="A23" s="2"/>
      <c r="B23" s="2"/>
      <c r="C23" s="2"/>
      <c r="D23" s="2"/>
      <c r="E23" s="2"/>
      <c r="F23" s="2"/>
      <c r="G23" s="22" t="s">
        <v>144</v>
      </c>
      <c r="H23" s="92" t="s">
        <v>145</v>
      </c>
      <c r="I23" s="12">
        <v>29050.2</v>
      </c>
      <c r="J23" s="12">
        <v>29050.2</v>
      </c>
      <c r="K23" s="12">
        <v>29050.2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29.25" customHeight="1" spans="1:21">
      <c r="A24" s="2"/>
      <c r="B24" s="2"/>
      <c r="C24" s="2"/>
      <c r="D24" s="2"/>
      <c r="E24" s="90" t="s">
        <v>162</v>
      </c>
      <c r="F24" s="90" t="s">
        <v>163</v>
      </c>
      <c r="G24" s="2"/>
      <c r="H24" s="2"/>
      <c r="I24" s="12">
        <v>2240</v>
      </c>
      <c r="J24" s="12">
        <v>2240</v>
      </c>
      <c r="K24" s="12">
        <v>2240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29.25" customHeight="1" spans="1:21">
      <c r="A25" s="2"/>
      <c r="B25" s="2"/>
      <c r="C25" s="2"/>
      <c r="D25" s="2"/>
      <c r="E25" s="2"/>
      <c r="F25" s="2"/>
      <c r="G25" s="22" t="s">
        <v>144</v>
      </c>
      <c r="H25" s="92" t="s">
        <v>145</v>
      </c>
      <c r="I25" s="12">
        <v>2240</v>
      </c>
      <c r="J25" s="12">
        <v>2240</v>
      </c>
      <c r="K25" s="12">
        <v>2240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29.25" customHeight="1" spans="1:21">
      <c r="A26" s="2"/>
      <c r="B26" s="2"/>
      <c r="C26" s="61" t="s">
        <v>176</v>
      </c>
      <c r="D26" s="61" t="s">
        <v>165</v>
      </c>
      <c r="E26" s="2"/>
      <c r="F26" s="2"/>
      <c r="G26" s="2"/>
      <c r="H26" s="2"/>
      <c r="I26" s="12">
        <v>75760.08</v>
      </c>
      <c r="J26" s="12">
        <v>75760.08</v>
      </c>
      <c r="K26" s="12">
        <v>75760.08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29.25" customHeight="1" spans="1:21">
      <c r="A27" s="2"/>
      <c r="B27" s="2"/>
      <c r="C27" s="2"/>
      <c r="D27" s="2"/>
      <c r="E27" s="90" t="s">
        <v>164</v>
      </c>
      <c r="F27" s="90" t="s">
        <v>165</v>
      </c>
      <c r="G27" s="2"/>
      <c r="H27" s="2"/>
      <c r="I27" s="12">
        <v>75760.08</v>
      </c>
      <c r="J27" s="12">
        <v>75760.08</v>
      </c>
      <c r="K27" s="12">
        <v>75760.08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29.25" customHeight="1" spans="1:21">
      <c r="A28" s="2"/>
      <c r="B28" s="2"/>
      <c r="C28" s="2"/>
      <c r="D28" s="2"/>
      <c r="E28" s="2"/>
      <c r="F28" s="2"/>
      <c r="G28" s="22" t="s">
        <v>166</v>
      </c>
      <c r="H28" s="92" t="s">
        <v>165</v>
      </c>
      <c r="I28" s="12">
        <v>75760.08</v>
      </c>
      <c r="J28" s="12">
        <v>75760.08</v>
      </c>
      <c r="K28" s="12">
        <v>75760.08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29.25" customHeight="1" spans="1:21">
      <c r="A29" s="2"/>
      <c r="B29" s="2"/>
      <c r="C29" s="61" t="s">
        <v>177</v>
      </c>
      <c r="D29" s="61" t="s">
        <v>178</v>
      </c>
      <c r="E29" s="2"/>
      <c r="F29" s="2"/>
      <c r="G29" s="2"/>
      <c r="H29" s="2"/>
      <c r="I29" s="12">
        <v>21393.36</v>
      </c>
      <c r="J29" s="12">
        <v>21393.36</v>
      </c>
      <c r="K29" s="12">
        <v>21393.36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29.25" customHeight="1" spans="1:21">
      <c r="A30" s="2"/>
      <c r="B30" s="2"/>
      <c r="C30" s="2"/>
      <c r="D30" s="2"/>
      <c r="E30" s="90" t="s">
        <v>146</v>
      </c>
      <c r="F30" s="90" t="s">
        <v>147</v>
      </c>
      <c r="G30" s="2"/>
      <c r="H30" s="2"/>
      <c r="I30" s="12">
        <v>21393.36</v>
      </c>
      <c r="J30" s="12">
        <v>21393.36</v>
      </c>
      <c r="K30" s="12">
        <v>21393.36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29.25" customHeight="1" spans="1:21">
      <c r="A31" s="2"/>
      <c r="B31" s="2"/>
      <c r="C31" s="2"/>
      <c r="D31" s="2"/>
      <c r="E31" s="2"/>
      <c r="F31" s="2"/>
      <c r="G31" s="22" t="s">
        <v>150</v>
      </c>
      <c r="H31" s="92" t="s">
        <v>151</v>
      </c>
      <c r="I31" s="12">
        <v>21393.36</v>
      </c>
      <c r="J31" s="12">
        <v>21393.36</v>
      </c>
      <c r="K31" s="12">
        <v>21393.36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29.25" customHeight="1" spans="1:21">
      <c r="A32" s="2"/>
      <c r="B32" s="2"/>
      <c r="C32" s="61" t="s">
        <v>179</v>
      </c>
      <c r="D32" s="61" t="s">
        <v>180</v>
      </c>
      <c r="E32" s="2"/>
      <c r="F32" s="2"/>
      <c r="G32" s="2"/>
      <c r="H32" s="2"/>
      <c r="I32" s="12">
        <v>5040</v>
      </c>
      <c r="J32" s="12">
        <v>5040</v>
      </c>
      <c r="K32" s="12">
        <v>5040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29.25" customHeight="1" spans="1:21">
      <c r="A33" s="2"/>
      <c r="B33" s="2"/>
      <c r="C33" s="2"/>
      <c r="D33" s="2"/>
      <c r="E33" s="90" t="s">
        <v>146</v>
      </c>
      <c r="F33" s="90" t="s">
        <v>147</v>
      </c>
      <c r="G33" s="2"/>
      <c r="H33" s="2"/>
      <c r="I33" s="12">
        <v>5040</v>
      </c>
      <c r="J33" s="12">
        <v>5040</v>
      </c>
      <c r="K33" s="12">
        <v>5040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29.25" customHeight="1" spans="1:21">
      <c r="A34" s="2"/>
      <c r="B34" s="2"/>
      <c r="C34" s="2"/>
      <c r="D34" s="2"/>
      <c r="E34" s="2"/>
      <c r="F34" s="2"/>
      <c r="G34" s="22" t="s">
        <v>150</v>
      </c>
      <c r="H34" s="92" t="s">
        <v>151</v>
      </c>
      <c r="I34" s="12">
        <v>5040</v>
      </c>
      <c r="J34" s="12">
        <v>5040</v>
      </c>
      <c r="K34" s="12">
        <v>5040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29.25" customHeight="1" spans="1:21">
      <c r="A35" s="2"/>
      <c r="B35" s="2"/>
      <c r="C35" s="61" t="s">
        <v>181</v>
      </c>
      <c r="D35" s="61" t="s">
        <v>182</v>
      </c>
      <c r="E35" s="2"/>
      <c r="F35" s="2"/>
      <c r="G35" s="2"/>
      <c r="H35" s="2"/>
      <c r="I35" s="12">
        <v>5000</v>
      </c>
      <c r="J35" s="12">
        <v>5000</v>
      </c>
      <c r="K35" s="12">
        <v>5000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29.25" customHeight="1" spans="1:21">
      <c r="A36" s="2"/>
      <c r="B36" s="2"/>
      <c r="C36" s="2"/>
      <c r="D36" s="2"/>
      <c r="E36" s="90" t="s">
        <v>146</v>
      </c>
      <c r="F36" s="90" t="s">
        <v>147</v>
      </c>
      <c r="G36" s="2"/>
      <c r="H36" s="2"/>
      <c r="I36" s="12">
        <v>5000</v>
      </c>
      <c r="J36" s="12">
        <v>5000</v>
      </c>
      <c r="K36" s="12">
        <v>5000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29.25" customHeight="1" spans="1:21">
      <c r="A37" s="2"/>
      <c r="B37" s="2"/>
      <c r="C37" s="2"/>
      <c r="D37" s="2"/>
      <c r="E37" s="2"/>
      <c r="F37" s="2"/>
      <c r="G37" s="22" t="s">
        <v>150</v>
      </c>
      <c r="H37" s="92" t="s">
        <v>151</v>
      </c>
      <c r="I37" s="12">
        <v>5000</v>
      </c>
      <c r="J37" s="12">
        <v>5000</v>
      </c>
      <c r="K37" s="12">
        <v>5000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29.25" customHeight="1" spans="1:21">
      <c r="A38" s="2"/>
      <c r="B38" s="2"/>
      <c r="C38" s="61" t="s">
        <v>183</v>
      </c>
      <c r="D38" s="61" t="s">
        <v>184</v>
      </c>
      <c r="E38" s="2"/>
      <c r="F38" s="2"/>
      <c r="G38" s="2"/>
      <c r="H38" s="2"/>
      <c r="I38" s="12">
        <v>149220</v>
      </c>
      <c r="J38" s="12">
        <v>149220</v>
      </c>
      <c r="K38" s="12">
        <v>149220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29.25" customHeight="1" spans="1:21">
      <c r="A39" s="2"/>
      <c r="B39" s="2"/>
      <c r="C39" s="2"/>
      <c r="D39" s="2"/>
      <c r="E39" s="90" t="s">
        <v>146</v>
      </c>
      <c r="F39" s="90" t="s">
        <v>147</v>
      </c>
      <c r="G39" s="2"/>
      <c r="H39" s="2"/>
      <c r="I39" s="12">
        <v>149220</v>
      </c>
      <c r="J39" s="12">
        <v>149220</v>
      </c>
      <c r="K39" s="12">
        <v>149220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9.25" customHeight="1" spans="1:21">
      <c r="A40" s="2"/>
      <c r="B40" s="2"/>
      <c r="C40" s="2"/>
      <c r="D40" s="2"/>
      <c r="E40" s="2"/>
      <c r="F40" s="2"/>
      <c r="G40" s="22" t="s">
        <v>148</v>
      </c>
      <c r="H40" s="92" t="s">
        <v>149</v>
      </c>
      <c r="I40" s="12">
        <v>149220</v>
      </c>
      <c r="J40" s="12">
        <v>149220</v>
      </c>
      <c r="K40" s="12">
        <v>149220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9.25" customHeight="1" spans="1:21">
      <c r="A41" s="2"/>
      <c r="B41" s="2"/>
      <c r="C41" s="61" t="s">
        <v>185</v>
      </c>
      <c r="D41" s="61" t="s">
        <v>186</v>
      </c>
      <c r="E41" s="2"/>
      <c r="F41" s="2"/>
      <c r="G41" s="2"/>
      <c r="H41" s="2"/>
      <c r="I41" s="12">
        <v>50400</v>
      </c>
      <c r="J41" s="12">
        <v>50400</v>
      </c>
      <c r="K41" s="12">
        <v>50400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9.25" customHeight="1" spans="1:21">
      <c r="A42" s="2"/>
      <c r="B42" s="2"/>
      <c r="C42" s="2"/>
      <c r="D42" s="2"/>
      <c r="E42" s="90" t="s">
        <v>146</v>
      </c>
      <c r="F42" s="90" t="s">
        <v>147</v>
      </c>
      <c r="G42" s="2"/>
      <c r="H42" s="2"/>
      <c r="I42" s="12">
        <v>50400</v>
      </c>
      <c r="J42" s="12">
        <v>50400</v>
      </c>
      <c r="K42" s="12">
        <v>50400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9.25" customHeight="1" spans="1:21">
      <c r="A43" s="2"/>
      <c r="B43" s="2"/>
      <c r="C43" s="2"/>
      <c r="D43" s="2"/>
      <c r="E43" s="2"/>
      <c r="F43" s="2"/>
      <c r="G43" s="22" t="s">
        <v>150</v>
      </c>
      <c r="H43" s="92" t="s">
        <v>151</v>
      </c>
      <c r="I43" s="12">
        <v>50400</v>
      </c>
      <c r="J43" s="12">
        <v>50400</v>
      </c>
      <c r="K43" s="12">
        <v>50400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9.25" customHeight="1" spans="1:21">
      <c r="A44" s="2"/>
      <c r="B44" s="2"/>
      <c r="C44" s="61" t="s">
        <v>187</v>
      </c>
      <c r="D44" s="61" t="s">
        <v>153</v>
      </c>
      <c r="E44" s="2"/>
      <c r="F44" s="2"/>
      <c r="G44" s="2"/>
      <c r="H44" s="2"/>
      <c r="I44" s="12">
        <v>2850</v>
      </c>
      <c r="J44" s="12">
        <v>2850</v>
      </c>
      <c r="K44" s="12">
        <v>2850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9.25" customHeight="1" spans="1:21">
      <c r="A45" s="2"/>
      <c r="B45" s="2"/>
      <c r="C45" s="2"/>
      <c r="D45" s="2"/>
      <c r="E45" s="90" t="s">
        <v>146</v>
      </c>
      <c r="F45" s="90" t="s">
        <v>147</v>
      </c>
      <c r="G45" s="2"/>
      <c r="H45" s="2"/>
      <c r="I45" s="12">
        <v>2850</v>
      </c>
      <c r="J45" s="12">
        <v>2850</v>
      </c>
      <c r="K45" s="12">
        <v>2850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9.25" customHeight="1" spans="1:21">
      <c r="A46" s="2"/>
      <c r="B46" s="2"/>
      <c r="C46" s="2"/>
      <c r="D46" s="2"/>
      <c r="E46" s="2"/>
      <c r="F46" s="2"/>
      <c r="G46" s="22" t="s">
        <v>152</v>
      </c>
      <c r="H46" s="92" t="s">
        <v>153</v>
      </c>
      <c r="I46" s="12">
        <v>2850</v>
      </c>
      <c r="J46" s="12">
        <v>2850</v>
      </c>
      <c r="K46" s="12">
        <v>2850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9.25" customHeight="1" spans="1:21">
      <c r="A47" s="2"/>
      <c r="B47" s="2"/>
      <c r="C47" s="61" t="s">
        <v>188</v>
      </c>
      <c r="D47" s="61" t="s">
        <v>189</v>
      </c>
      <c r="E47" s="2"/>
      <c r="F47" s="2"/>
      <c r="G47" s="2"/>
      <c r="H47" s="2"/>
      <c r="I47" s="12">
        <v>65922</v>
      </c>
      <c r="J47" s="12">
        <v>65922</v>
      </c>
      <c r="K47" s="12">
        <v>65922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9.25" customHeight="1" spans="1:21">
      <c r="A48" s="2"/>
      <c r="B48" s="2"/>
      <c r="C48" s="2"/>
      <c r="D48" s="2"/>
      <c r="E48" s="90" t="s">
        <v>136</v>
      </c>
      <c r="F48" s="90" t="s">
        <v>137</v>
      </c>
      <c r="G48" s="2"/>
      <c r="H48" s="2"/>
      <c r="I48" s="12">
        <v>65922</v>
      </c>
      <c r="J48" s="12">
        <v>65922</v>
      </c>
      <c r="K48" s="12">
        <v>65922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9.25" customHeight="1" spans="1:21">
      <c r="A49" s="2"/>
      <c r="B49" s="2"/>
      <c r="C49" s="2"/>
      <c r="D49" s="2"/>
      <c r="E49" s="2"/>
      <c r="F49" s="2"/>
      <c r="G49" s="22" t="s">
        <v>140</v>
      </c>
      <c r="H49" s="92" t="s">
        <v>141</v>
      </c>
      <c r="I49" s="12">
        <v>65922</v>
      </c>
      <c r="J49" s="12">
        <v>65922</v>
      </c>
      <c r="K49" s="12">
        <v>65922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9.25" customHeight="1" spans="1:21">
      <c r="A50" s="2"/>
      <c r="B50" s="2"/>
      <c r="C50" s="61" t="s">
        <v>190</v>
      </c>
      <c r="D50" s="61" t="s">
        <v>191</v>
      </c>
      <c r="E50" s="2"/>
      <c r="F50" s="2"/>
      <c r="G50" s="2"/>
      <c r="H50" s="2"/>
      <c r="I50" s="12">
        <v>1800</v>
      </c>
      <c r="J50" s="12">
        <v>1800</v>
      </c>
      <c r="K50" s="12">
        <v>1800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9.25" customHeight="1" spans="1:21">
      <c r="A51" s="2"/>
      <c r="B51" s="2"/>
      <c r="C51" s="2"/>
      <c r="D51" s="2"/>
      <c r="E51" s="90" t="s">
        <v>136</v>
      </c>
      <c r="F51" s="90" t="s">
        <v>137</v>
      </c>
      <c r="G51" s="2"/>
      <c r="H51" s="2"/>
      <c r="I51" s="12">
        <v>1800</v>
      </c>
      <c r="J51" s="12">
        <v>1800</v>
      </c>
      <c r="K51" s="12">
        <v>1800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9.25" customHeight="1" spans="1:21">
      <c r="A52" s="2"/>
      <c r="B52" s="2"/>
      <c r="C52" s="2"/>
      <c r="D52" s="2"/>
      <c r="E52" s="2"/>
      <c r="F52" s="2"/>
      <c r="G52" s="22" t="s">
        <v>138</v>
      </c>
      <c r="H52" s="92" t="s">
        <v>139</v>
      </c>
      <c r="I52" s="12">
        <v>1800</v>
      </c>
      <c r="J52" s="12">
        <v>1800</v>
      </c>
      <c r="K52" s="12">
        <v>1800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</row>
  </sheetData>
  <mergeCells count="24">
    <mergeCell ref="A1:U1"/>
    <mergeCell ref="E2:U2"/>
    <mergeCell ref="A3:F3"/>
    <mergeCell ref="I3:U3"/>
    <mergeCell ref="A4:B4"/>
    <mergeCell ref="C4:D4"/>
    <mergeCell ref="E4:F4"/>
    <mergeCell ref="G4:H4"/>
    <mergeCell ref="J4:U4"/>
    <mergeCell ref="J5:L5"/>
    <mergeCell ref="P5:U5"/>
    <mergeCell ref="A8:H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Z19"/>
  <sheetViews>
    <sheetView showZeros="0" tabSelected="1" topLeftCell="I1" workbookViewId="0">
      <selection activeCell="A1" sqref="A1:AZ1"/>
    </sheetView>
  </sheetViews>
  <sheetFormatPr defaultColWidth="11.85" defaultRowHeight="13.5" customHeight="1"/>
  <cols>
    <col min="1" max="1" width="11.575" customWidth="1"/>
    <col min="2" max="2" width="42.575" customWidth="1"/>
    <col min="3" max="50" width="14.7083333333333" customWidth="1"/>
    <col min="51" max="51" width="30.425" customWidth="1"/>
    <col min="52" max="52" width="14.7083333333333" customWidth="1"/>
  </cols>
  <sheetData>
    <row r="1" customHeight="1" spans="1:52">
      <c r="A1" s="6" t="s">
        <v>26</v>
      </c>
      <c r="B1" s="4" t="s">
        <v>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ht="60" customHeight="1" spans="1:52">
      <c r="A2" s="3" t="s">
        <v>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ht="20.25" customHeight="1" spans="1:52">
      <c r="A3" s="4" t="str">
        <f>"单位名称："&amp;"元谋县红十字会"</f>
        <v>单位名称：元谋县红十字会</v>
      </c>
      <c r="B3" s="4"/>
      <c r="C3" s="6" t="s">
        <v>101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 t="s">
        <v>101</v>
      </c>
    </row>
    <row r="4" ht="23.25" customHeight="1" spans="1:52">
      <c r="A4" s="7" t="s">
        <v>218</v>
      </c>
      <c r="B4" s="7"/>
      <c r="C4" s="7" t="s">
        <v>104</v>
      </c>
      <c r="D4" s="7" t="s">
        <v>219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220</v>
      </c>
      <c r="W4" s="7" t="s">
        <v>221</v>
      </c>
      <c r="X4" s="7" t="s">
        <v>222</v>
      </c>
      <c r="Y4" s="7"/>
      <c r="Z4" s="7"/>
      <c r="AA4" s="7"/>
      <c r="AB4" s="7" t="s">
        <v>223</v>
      </c>
      <c r="AC4" s="7"/>
      <c r="AD4" s="7"/>
      <c r="AE4" s="7"/>
      <c r="AF4" s="7"/>
      <c r="AG4" s="7"/>
      <c r="AH4" s="7" t="s">
        <v>224</v>
      </c>
      <c r="AI4" s="7" t="s">
        <v>225</v>
      </c>
      <c r="AJ4" s="7" t="s">
        <v>226</v>
      </c>
      <c r="AK4" s="7" t="s">
        <v>227</v>
      </c>
      <c r="AL4" s="7" t="s">
        <v>228</v>
      </c>
      <c r="AM4" s="7"/>
      <c r="AN4" s="7"/>
      <c r="AO4" s="7" t="s">
        <v>229</v>
      </c>
      <c r="AP4" s="7"/>
      <c r="AQ4" s="7"/>
      <c r="AR4" s="7"/>
      <c r="AS4" s="7"/>
      <c r="AT4" s="7"/>
      <c r="AU4" s="7" t="s">
        <v>230</v>
      </c>
      <c r="AV4" s="7" t="s">
        <v>231</v>
      </c>
      <c r="AW4" s="7" t="s">
        <v>232</v>
      </c>
      <c r="AX4" s="7" t="s">
        <v>233</v>
      </c>
      <c r="AY4" s="7" t="s">
        <v>234</v>
      </c>
      <c r="AZ4" s="7" t="s">
        <v>235</v>
      </c>
    </row>
    <row r="5" ht="21.75" customHeight="1" spans="1:52">
      <c r="A5" s="7"/>
      <c r="B5" s="7"/>
      <c r="C5" s="7"/>
      <c r="D5" s="7" t="s">
        <v>106</v>
      </c>
      <c r="E5" s="7" t="s">
        <v>236</v>
      </c>
      <c r="F5" s="7"/>
      <c r="G5" s="7"/>
      <c r="H5" s="7" t="s">
        <v>237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">
        <v>238</v>
      </c>
      <c r="U5" s="7" t="s">
        <v>239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 t="s">
        <v>106</v>
      </c>
      <c r="AM5" s="7" t="s">
        <v>240</v>
      </c>
      <c r="AN5" s="7" t="s">
        <v>241</v>
      </c>
      <c r="AO5" s="7" t="s">
        <v>106</v>
      </c>
      <c r="AP5" s="7" t="s">
        <v>242</v>
      </c>
      <c r="AQ5" s="7" t="s">
        <v>243</v>
      </c>
      <c r="AR5" s="7" t="s">
        <v>244</v>
      </c>
      <c r="AS5" s="7" t="s">
        <v>245</v>
      </c>
      <c r="AT5" s="7" t="s">
        <v>246</v>
      </c>
      <c r="AU5" s="7"/>
      <c r="AV5" s="7"/>
      <c r="AW5" s="7"/>
      <c r="AX5" s="7"/>
      <c r="AY5" s="7"/>
      <c r="AZ5" s="7"/>
    </row>
    <row r="6" ht="20.25" customHeight="1" spans="1:52">
      <c r="A6" s="7" t="s">
        <v>247</v>
      </c>
      <c r="B6" s="7" t="s">
        <v>248</v>
      </c>
      <c r="C6" s="7"/>
      <c r="D6" s="7"/>
      <c r="E6" s="7" t="s">
        <v>106</v>
      </c>
      <c r="F6" s="7" t="s">
        <v>249</v>
      </c>
      <c r="G6" s="7" t="s">
        <v>250</v>
      </c>
      <c r="H6" s="7" t="s">
        <v>106</v>
      </c>
      <c r="I6" s="7" t="s">
        <v>237</v>
      </c>
      <c r="J6" s="7"/>
      <c r="K6" s="7" t="s">
        <v>251</v>
      </c>
      <c r="L6" s="7" t="s">
        <v>252</v>
      </c>
      <c r="M6" s="7"/>
      <c r="N6" s="7"/>
      <c r="O6" s="7" t="s">
        <v>253</v>
      </c>
      <c r="P6" s="7"/>
      <c r="Q6" s="7"/>
      <c r="R6" s="7"/>
      <c r="S6" s="7"/>
      <c r="T6" s="7"/>
      <c r="U6" s="7"/>
      <c r="V6" s="7"/>
      <c r="W6" s="7"/>
      <c r="X6" s="7" t="s">
        <v>106</v>
      </c>
      <c r="Y6" s="7" t="s">
        <v>254</v>
      </c>
      <c r="Z6" s="7" t="s">
        <v>255</v>
      </c>
      <c r="AA6" s="7" t="s">
        <v>256</v>
      </c>
      <c r="AB6" s="7" t="s">
        <v>106</v>
      </c>
      <c r="AC6" s="7" t="s">
        <v>257</v>
      </c>
      <c r="AD6" s="7" t="s">
        <v>258</v>
      </c>
      <c r="AE6" s="7" t="s">
        <v>259</v>
      </c>
      <c r="AF6" s="7" t="s">
        <v>260</v>
      </c>
      <c r="AG6" s="7" t="s">
        <v>261</v>
      </c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ht="24.75" customHeight="1" spans="1:52">
      <c r="A7" s="7"/>
      <c r="B7" s="7"/>
      <c r="C7" s="7"/>
      <c r="D7" s="7"/>
      <c r="E7" s="7"/>
      <c r="F7" s="7"/>
      <c r="G7" s="7"/>
      <c r="H7" s="7"/>
      <c r="I7" s="7" t="s">
        <v>106</v>
      </c>
      <c r="J7" s="7" t="s">
        <v>262</v>
      </c>
      <c r="K7" s="7" t="s">
        <v>263</v>
      </c>
      <c r="L7" s="7" t="s">
        <v>106</v>
      </c>
      <c r="M7" s="7" t="s">
        <v>264</v>
      </c>
      <c r="N7" s="7" t="s">
        <v>265</v>
      </c>
      <c r="O7" s="7" t="s">
        <v>106</v>
      </c>
      <c r="P7" s="7" t="s">
        <v>266</v>
      </c>
      <c r="Q7" s="7" t="s">
        <v>267</v>
      </c>
      <c r="R7" s="7" t="s">
        <v>268</v>
      </c>
      <c r="S7" s="7" t="s">
        <v>269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ht="15" customHeight="1" spans="1:52">
      <c r="A8" s="83" t="s">
        <v>104</v>
      </c>
      <c r="B8" s="83"/>
      <c r="C8" s="67">
        <v>1095003.24</v>
      </c>
      <c r="D8" s="67">
        <v>756734</v>
      </c>
      <c r="E8" s="67">
        <v>239352</v>
      </c>
      <c r="F8" s="67">
        <v>239352</v>
      </c>
      <c r="G8" s="67"/>
      <c r="H8" s="67">
        <v>447036</v>
      </c>
      <c r="I8" s="67">
        <v>297816</v>
      </c>
      <c r="J8" s="67">
        <v>297816</v>
      </c>
      <c r="K8" s="67"/>
      <c r="L8" s="67">
        <v>149220</v>
      </c>
      <c r="M8" s="67">
        <v>99480</v>
      </c>
      <c r="N8" s="67">
        <v>49740</v>
      </c>
      <c r="O8" s="67"/>
      <c r="P8" s="67"/>
      <c r="Q8" s="67"/>
      <c r="R8" s="67"/>
      <c r="S8" s="67"/>
      <c r="T8" s="67">
        <v>19946</v>
      </c>
      <c r="U8" s="67">
        <v>50400</v>
      </c>
      <c r="V8" s="67"/>
      <c r="W8" s="67">
        <v>65922</v>
      </c>
      <c r="X8" s="67"/>
      <c r="Y8" s="67"/>
      <c r="Z8" s="67"/>
      <c r="AA8" s="67"/>
      <c r="AB8" s="67">
        <v>67448.75</v>
      </c>
      <c r="AC8" s="67">
        <v>32783.75</v>
      </c>
      <c r="AD8" s="67">
        <v>29050.2</v>
      </c>
      <c r="AE8" s="67">
        <v>2240</v>
      </c>
      <c r="AF8" s="67">
        <v>3374.8</v>
      </c>
      <c r="AG8" s="67"/>
      <c r="AH8" s="67">
        <v>75760.08</v>
      </c>
      <c r="AI8" s="67">
        <v>93055.05</v>
      </c>
      <c r="AJ8" s="67"/>
      <c r="AK8" s="67"/>
      <c r="AL8" s="67"/>
      <c r="AM8" s="67"/>
      <c r="AN8" s="67"/>
      <c r="AO8" s="67">
        <v>21800</v>
      </c>
      <c r="AP8" s="67">
        <v>20000</v>
      </c>
      <c r="AQ8" s="67"/>
      <c r="AR8" s="67"/>
      <c r="AS8" s="67">
        <v>1800</v>
      </c>
      <c r="AT8" s="67"/>
      <c r="AU8" s="67">
        <v>9243.36</v>
      </c>
      <c r="AV8" s="67"/>
      <c r="AW8" s="67"/>
      <c r="AX8" s="67"/>
      <c r="AY8" s="67"/>
      <c r="AZ8" s="67">
        <v>5040</v>
      </c>
    </row>
    <row r="9" ht="15" customHeight="1" spans="1:52">
      <c r="A9" s="51" t="s">
        <v>117</v>
      </c>
      <c r="B9" s="51" t="s">
        <v>118</v>
      </c>
      <c r="C9" s="67">
        <v>1095003.24</v>
      </c>
      <c r="D9" s="67">
        <v>756734</v>
      </c>
      <c r="E9" s="67">
        <v>239352</v>
      </c>
      <c r="F9" s="67">
        <v>239352</v>
      </c>
      <c r="G9" s="67"/>
      <c r="H9" s="67">
        <v>447036</v>
      </c>
      <c r="I9" s="67">
        <v>297816</v>
      </c>
      <c r="J9" s="67">
        <v>297816</v>
      </c>
      <c r="K9" s="67"/>
      <c r="L9" s="67">
        <v>149220</v>
      </c>
      <c r="M9" s="67">
        <v>99480</v>
      </c>
      <c r="N9" s="67">
        <v>49740</v>
      </c>
      <c r="O9" s="67"/>
      <c r="P9" s="67"/>
      <c r="Q9" s="67"/>
      <c r="R9" s="67"/>
      <c r="S9" s="67"/>
      <c r="T9" s="67">
        <v>19946</v>
      </c>
      <c r="U9" s="67">
        <v>50400</v>
      </c>
      <c r="V9" s="67"/>
      <c r="W9" s="67">
        <v>65922</v>
      </c>
      <c r="X9" s="67"/>
      <c r="Y9" s="67"/>
      <c r="Z9" s="67"/>
      <c r="AA9" s="12"/>
      <c r="AB9" s="67">
        <v>67448.75</v>
      </c>
      <c r="AC9" s="67">
        <v>32783.75</v>
      </c>
      <c r="AD9" s="67">
        <v>29050.2</v>
      </c>
      <c r="AE9" s="67">
        <v>2240</v>
      </c>
      <c r="AF9" s="67">
        <v>3374.8</v>
      </c>
      <c r="AG9" s="67"/>
      <c r="AH9" s="67">
        <v>75760.08</v>
      </c>
      <c r="AI9" s="67">
        <v>93055.05</v>
      </c>
      <c r="AJ9" s="67"/>
      <c r="AK9" s="67"/>
      <c r="AL9" s="67"/>
      <c r="AM9" s="67"/>
      <c r="AN9" s="67"/>
      <c r="AO9" s="67">
        <v>21800</v>
      </c>
      <c r="AP9" s="67">
        <v>20000</v>
      </c>
      <c r="AQ9" s="67"/>
      <c r="AR9" s="67"/>
      <c r="AS9" s="67">
        <v>1800</v>
      </c>
      <c r="AT9" s="67"/>
      <c r="AU9" s="67">
        <v>9243.36</v>
      </c>
      <c r="AV9" s="67"/>
      <c r="AW9" s="67"/>
      <c r="AX9" s="67"/>
      <c r="AY9" s="67"/>
      <c r="AZ9" s="67">
        <v>5040</v>
      </c>
    </row>
    <row r="10" ht="15" customHeight="1" spans="1:52">
      <c r="A10" s="84" t="s">
        <v>119</v>
      </c>
      <c r="B10" s="84" t="s">
        <v>118</v>
      </c>
      <c r="C10" s="67">
        <v>1095003.24</v>
      </c>
      <c r="D10" s="67">
        <v>756734</v>
      </c>
      <c r="E10" s="67">
        <v>239352</v>
      </c>
      <c r="F10" s="67">
        <v>239352</v>
      </c>
      <c r="G10" s="67"/>
      <c r="H10" s="67">
        <v>447036</v>
      </c>
      <c r="I10" s="67">
        <v>297816</v>
      </c>
      <c r="J10" s="67">
        <v>297816</v>
      </c>
      <c r="K10" s="67"/>
      <c r="L10" s="67">
        <v>149220</v>
      </c>
      <c r="M10" s="67">
        <v>99480</v>
      </c>
      <c r="N10" s="67">
        <v>49740</v>
      </c>
      <c r="O10" s="67"/>
      <c r="P10" s="67"/>
      <c r="Q10" s="67"/>
      <c r="R10" s="67"/>
      <c r="S10" s="67"/>
      <c r="T10" s="67">
        <v>19946</v>
      </c>
      <c r="U10" s="67">
        <v>50400</v>
      </c>
      <c r="V10" s="67"/>
      <c r="W10" s="67">
        <v>65922</v>
      </c>
      <c r="X10" s="67"/>
      <c r="Y10" s="67"/>
      <c r="Z10" s="67"/>
      <c r="AA10" s="12"/>
      <c r="AB10" s="67">
        <v>67448.75</v>
      </c>
      <c r="AC10" s="67">
        <v>32783.75</v>
      </c>
      <c r="AD10" s="67">
        <v>29050.2</v>
      </c>
      <c r="AE10" s="67">
        <v>2240</v>
      </c>
      <c r="AF10" s="67">
        <v>3374.8</v>
      </c>
      <c r="AG10" s="67"/>
      <c r="AH10" s="67">
        <v>75760.08</v>
      </c>
      <c r="AI10" s="67">
        <v>93055.05</v>
      </c>
      <c r="AJ10" s="67"/>
      <c r="AK10" s="67"/>
      <c r="AL10" s="67"/>
      <c r="AM10" s="67"/>
      <c r="AN10" s="67"/>
      <c r="AO10" s="67">
        <v>21800</v>
      </c>
      <c r="AP10" s="67">
        <v>20000</v>
      </c>
      <c r="AQ10" s="67"/>
      <c r="AR10" s="67"/>
      <c r="AS10" s="67">
        <v>1800</v>
      </c>
      <c r="AT10" s="67"/>
      <c r="AU10" s="67">
        <v>9243.36</v>
      </c>
      <c r="AV10" s="67"/>
      <c r="AW10" s="67"/>
      <c r="AX10" s="67"/>
      <c r="AY10" s="67"/>
      <c r="AZ10" s="67">
        <v>5040</v>
      </c>
    </row>
    <row r="11" ht="15" customHeight="1" spans="1:52">
      <c r="A11" s="2"/>
      <c r="B11" s="51" t="str">
        <f>"2080501"&amp;" "&amp;"行政单位离退休"</f>
        <v>2080501 行政单位离退休</v>
      </c>
      <c r="C11" s="67">
        <v>67722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>
        <v>65922</v>
      </c>
      <c r="X11" s="67"/>
      <c r="Y11" s="67"/>
      <c r="Z11" s="67"/>
      <c r="AA11" s="12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>
        <v>1800</v>
      </c>
      <c r="AP11" s="67"/>
      <c r="AQ11" s="67"/>
      <c r="AR11" s="67"/>
      <c r="AS11" s="67">
        <v>1800</v>
      </c>
      <c r="AT11" s="67"/>
      <c r="AU11" s="67"/>
      <c r="AV11" s="67"/>
      <c r="AW11" s="67"/>
      <c r="AX11" s="67"/>
      <c r="AY11" s="67"/>
      <c r="AZ11" s="67"/>
    </row>
    <row r="12" ht="15" customHeight="1" spans="1:52">
      <c r="A12" s="2"/>
      <c r="B12" s="51" t="str">
        <f>"2080505"&amp;" "&amp;"机关事业单位基本养老保险缴费支出"</f>
        <v>2080505 机关事业单位基本养老保险缴费支出</v>
      </c>
      <c r="C12" s="67">
        <v>93055.05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12"/>
      <c r="AB12" s="67"/>
      <c r="AC12" s="67"/>
      <c r="AD12" s="67"/>
      <c r="AE12" s="67"/>
      <c r="AF12" s="67"/>
      <c r="AG12" s="67"/>
      <c r="AH12" s="67"/>
      <c r="AI12" s="67">
        <v>93055.05</v>
      </c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</row>
    <row r="13" ht="15" customHeight="1" spans="1:52">
      <c r="A13" s="2"/>
      <c r="B13" s="51" t="str">
        <f>"2081601"&amp;" "&amp;"行政运行"</f>
        <v>2081601 行政运行</v>
      </c>
      <c r="C13" s="67">
        <v>794392.16</v>
      </c>
      <c r="D13" s="67">
        <v>756734</v>
      </c>
      <c r="E13" s="67">
        <v>239352</v>
      </c>
      <c r="F13" s="67">
        <v>239352</v>
      </c>
      <c r="G13" s="67"/>
      <c r="H13" s="67">
        <v>447036</v>
      </c>
      <c r="I13" s="67">
        <v>297816</v>
      </c>
      <c r="J13" s="67">
        <v>297816</v>
      </c>
      <c r="K13" s="67"/>
      <c r="L13" s="67">
        <v>149220</v>
      </c>
      <c r="M13" s="67">
        <v>99480</v>
      </c>
      <c r="N13" s="67">
        <v>49740</v>
      </c>
      <c r="O13" s="67"/>
      <c r="P13" s="67"/>
      <c r="Q13" s="67"/>
      <c r="R13" s="67"/>
      <c r="S13" s="67"/>
      <c r="T13" s="67">
        <v>19946</v>
      </c>
      <c r="U13" s="67">
        <v>50400</v>
      </c>
      <c r="V13" s="67"/>
      <c r="W13" s="67"/>
      <c r="X13" s="67"/>
      <c r="Y13" s="67"/>
      <c r="Z13" s="67"/>
      <c r="AA13" s="12"/>
      <c r="AB13" s="67">
        <v>3374.8</v>
      </c>
      <c r="AC13" s="67"/>
      <c r="AD13" s="67"/>
      <c r="AE13" s="67"/>
      <c r="AF13" s="67">
        <v>3374.8</v>
      </c>
      <c r="AG13" s="67"/>
      <c r="AH13" s="67"/>
      <c r="AI13" s="67"/>
      <c r="AJ13" s="67"/>
      <c r="AK13" s="67"/>
      <c r="AL13" s="67"/>
      <c r="AM13" s="67"/>
      <c r="AN13" s="67"/>
      <c r="AO13" s="67">
        <v>20000</v>
      </c>
      <c r="AP13" s="67">
        <v>20000</v>
      </c>
      <c r="AQ13" s="67"/>
      <c r="AR13" s="67"/>
      <c r="AS13" s="67"/>
      <c r="AT13" s="67"/>
      <c r="AU13" s="67">
        <v>9243.36</v>
      </c>
      <c r="AV13" s="67"/>
      <c r="AW13" s="67"/>
      <c r="AX13" s="67"/>
      <c r="AY13" s="67"/>
      <c r="AZ13" s="67">
        <v>5040</v>
      </c>
    </row>
    <row r="14" ht="15" customHeight="1" spans="1:52">
      <c r="A14" s="2"/>
      <c r="B14" s="51" t="str">
        <f>"2081602"&amp;" "&amp;"一般行政管理事务"</f>
        <v>2081602 一般行政管理事务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12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</row>
    <row r="15" ht="15" customHeight="1" spans="1:52">
      <c r="A15" s="2"/>
      <c r="B15" s="51" t="str">
        <f>"2101101"&amp;" "&amp;"行政单位医疗"</f>
        <v>2101101 行政单位医疗</v>
      </c>
      <c r="C15" s="67">
        <v>32783.75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2"/>
      <c r="AB15" s="67">
        <v>32783.75</v>
      </c>
      <c r="AC15" s="67">
        <v>32783.75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</row>
    <row r="16" ht="15" customHeight="1" spans="1:52">
      <c r="A16" s="2"/>
      <c r="B16" s="51" t="str">
        <f>"2101102"&amp;" "&amp;"事业单位医疗"</f>
        <v>2101102 事业单位医疗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1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</row>
    <row r="17" ht="15" customHeight="1" spans="1:52">
      <c r="A17" s="2"/>
      <c r="B17" s="51" t="str">
        <f>"2101103"&amp;" "&amp;"公务员医疗补助"</f>
        <v>2101103 公务员医疗补助</v>
      </c>
      <c r="C17" s="67">
        <v>29050.2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12"/>
      <c r="AB17" s="67">
        <v>29050.2</v>
      </c>
      <c r="AC17" s="67"/>
      <c r="AD17" s="67">
        <v>29050.2</v>
      </c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ht="15" customHeight="1" spans="1:52">
      <c r="A18" s="2"/>
      <c r="B18" s="51" t="str">
        <f>"2101199"&amp;" "&amp;"其他行政事业单位医疗支出"</f>
        <v>2101199 其他行政事业单位医疗支出</v>
      </c>
      <c r="C18" s="67">
        <v>2240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12"/>
      <c r="AB18" s="67">
        <v>2240</v>
      </c>
      <c r="AC18" s="67"/>
      <c r="AD18" s="67"/>
      <c r="AE18" s="67">
        <v>2240</v>
      </c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</row>
    <row r="19" ht="15" customHeight="1" spans="1:52">
      <c r="A19" s="2"/>
      <c r="B19" s="51" t="str">
        <f>"2210201"&amp;" "&amp;"住房公积金"</f>
        <v>2210201 住房公积金</v>
      </c>
      <c r="C19" s="67">
        <v>75760.08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12"/>
      <c r="AB19" s="67"/>
      <c r="AC19" s="67"/>
      <c r="AD19" s="67"/>
      <c r="AE19" s="67"/>
      <c r="AF19" s="67"/>
      <c r="AG19" s="67"/>
      <c r="AH19" s="67">
        <v>75760.08</v>
      </c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</row>
  </sheetData>
  <mergeCells count="57">
    <mergeCell ref="A1:AZ1"/>
    <mergeCell ref="A2:AZ2"/>
    <mergeCell ref="A3:B3"/>
    <mergeCell ref="C3:AZ3"/>
    <mergeCell ref="D4:U4"/>
    <mergeCell ref="AL4:AN4"/>
    <mergeCell ref="AO4:AT4"/>
    <mergeCell ref="E5:G5"/>
    <mergeCell ref="H5:S5"/>
    <mergeCell ref="I6:K6"/>
    <mergeCell ref="L6:N6"/>
    <mergeCell ref="O6:S6"/>
    <mergeCell ref="A8:B8"/>
    <mergeCell ref="A6:A7"/>
    <mergeCell ref="B6:B7"/>
    <mergeCell ref="C4:C7"/>
    <mergeCell ref="D5:D7"/>
    <mergeCell ref="E6:E7"/>
    <mergeCell ref="F6:F7"/>
    <mergeCell ref="G6:G7"/>
    <mergeCell ref="H6:H7"/>
    <mergeCell ref="T5:T7"/>
    <mergeCell ref="U5:U7"/>
    <mergeCell ref="V4:V7"/>
    <mergeCell ref="W4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4:AH7"/>
    <mergeCell ref="AI4:AI7"/>
    <mergeCell ref="AJ4:AJ7"/>
    <mergeCell ref="AK4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4:AU7"/>
    <mergeCell ref="AV4:AV7"/>
    <mergeCell ref="AW4:AW7"/>
    <mergeCell ref="AX4:AX7"/>
    <mergeCell ref="AY4:AY7"/>
    <mergeCell ref="AZ4:AZ7"/>
    <mergeCell ref="X4:AA5"/>
    <mergeCell ref="AB4:AG5"/>
    <mergeCell ref="A4:B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6"/>
  <sheetViews>
    <sheetView showGridLines="0" showZeros="0" tabSelected="1" workbookViewId="0">
      <selection activeCell="A1" sqref="A1:T1"/>
    </sheetView>
  </sheetViews>
  <sheetFormatPr defaultColWidth="9.28333333333333" defaultRowHeight="13.5" customHeight="1"/>
  <cols>
    <col min="1" max="2" width="6.28333333333333" customWidth="1"/>
    <col min="3" max="3" width="30" customWidth="1"/>
    <col min="4" max="9" width="13.2833333333333" customWidth="1"/>
    <col min="10" max="10" width="6.70833333333333" customWidth="1"/>
    <col min="11" max="11" width="6.70833333333333" hidden="1" customWidth="1"/>
    <col min="12" max="12" width="6.70833333333333" customWidth="1"/>
    <col min="13" max="13" width="9.28333333333333" hidden="1" customWidth="1"/>
    <col min="14" max="14" width="30" customWidth="1"/>
    <col min="15" max="20" width="13.2833333333333" customWidth="1"/>
  </cols>
  <sheetData>
    <row r="1" ht="18" customHeight="1" spans="1:20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0.75" customHeight="1" spans="1:20">
      <c r="A2" s="3" t="str">
        <f>"2025"&amp;"年财政拨款支出明细表（按经济科目分类）"</f>
        <v>2025年财政拨款支出明细表（按经济科目分类）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" customHeight="1" spans="1:20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4"/>
      <c r="H3" s="4"/>
      <c r="I3" s="4"/>
      <c r="J3" s="75"/>
      <c r="K3" s="75"/>
      <c r="L3" s="75"/>
      <c r="M3" s="75"/>
      <c r="N3" s="75"/>
      <c r="O3" s="75"/>
      <c r="P3" s="75"/>
      <c r="Q3" s="75"/>
      <c r="R3" s="75"/>
      <c r="S3" s="6" t="s">
        <v>101</v>
      </c>
      <c r="T3" s="6"/>
    </row>
    <row r="4" ht="24.75" customHeight="1" spans="1:20">
      <c r="A4" s="7" t="s">
        <v>52</v>
      </c>
      <c r="B4" s="7"/>
      <c r="C4" s="7"/>
      <c r="D4" s="7"/>
      <c r="E4" s="7"/>
      <c r="F4" s="7"/>
      <c r="G4" s="7"/>
      <c r="H4" s="7"/>
      <c r="I4" s="7"/>
      <c r="J4" s="7" t="s">
        <v>52</v>
      </c>
      <c r="K4" s="7"/>
      <c r="L4" s="7"/>
      <c r="M4" s="7"/>
      <c r="N4" s="7"/>
      <c r="O4" s="7"/>
      <c r="P4" s="7"/>
      <c r="Q4" s="7"/>
      <c r="R4" s="7"/>
      <c r="S4" s="7"/>
      <c r="T4" s="7"/>
    </row>
    <row r="5" ht="24.75" customHeight="1" spans="1:20">
      <c r="A5" s="7" t="s">
        <v>270</v>
      </c>
      <c r="B5" s="7"/>
      <c r="C5" s="7"/>
      <c r="D5" s="7" t="s">
        <v>107</v>
      </c>
      <c r="E5" s="7"/>
      <c r="F5" s="7"/>
      <c r="G5" s="7" t="s">
        <v>108</v>
      </c>
      <c r="H5" s="7"/>
      <c r="I5" s="7"/>
      <c r="J5" s="7" t="s">
        <v>271</v>
      </c>
      <c r="K5" s="7"/>
      <c r="L5" s="7"/>
      <c r="M5" s="7"/>
      <c r="N5" s="7"/>
      <c r="O5" s="7" t="s">
        <v>107</v>
      </c>
      <c r="P5" s="7"/>
      <c r="Q5" s="7"/>
      <c r="R5" s="7" t="s">
        <v>108</v>
      </c>
      <c r="S5" s="7"/>
      <c r="T5" s="7"/>
    </row>
    <row r="6" ht="24.75" customHeight="1" spans="1:20">
      <c r="A6" s="7" t="s">
        <v>272</v>
      </c>
      <c r="B6" s="7" t="s">
        <v>273</v>
      </c>
      <c r="C6" s="7" t="s">
        <v>126</v>
      </c>
      <c r="D6" s="7" t="s">
        <v>106</v>
      </c>
      <c r="E6" s="7" t="s">
        <v>129</v>
      </c>
      <c r="F6" s="7" t="s">
        <v>130</v>
      </c>
      <c r="G6" s="7" t="s">
        <v>106</v>
      </c>
      <c r="H6" s="7" t="s">
        <v>129</v>
      </c>
      <c r="I6" s="7" t="s">
        <v>130</v>
      </c>
      <c r="J6" s="7" t="s">
        <v>272</v>
      </c>
      <c r="K6" s="7"/>
      <c r="L6" s="7" t="s">
        <v>273</v>
      </c>
      <c r="M6" s="7"/>
      <c r="N6" s="7" t="s">
        <v>126</v>
      </c>
      <c r="O6" s="7" t="s">
        <v>106</v>
      </c>
      <c r="P6" s="7" t="s">
        <v>129</v>
      </c>
      <c r="Q6" s="7" t="s">
        <v>130</v>
      </c>
      <c r="R6" s="7" t="s">
        <v>106</v>
      </c>
      <c r="S6" s="7" t="s">
        <v>129</v>
      </c>
      <c r="T6" s="7" t="s">
        <v>130</v>
      </c>
    </row>
    <row r="7" ht="24.75" customHeight="1" spans="1:20">
      <c r="A7" s="70" t="s">
        <v>274</v>
      </c>
      <c r="B7" s="71"/>
      <c r="C7" s="71" t="s">
        <v>275</v>
      </c>
      <c r="D7" s="12">
        <v>942597.88</v>
      </c>
      <c r="E7" s="12">
        <v>942597.88</v>
      </c>
      <c r="F7" s="12"/>
      <c r="G7" s="12"/>
      <c r="H7" s="12"/>
      <c r="I7" s="12"/>
      <c r="J7" s="76" t="s">
        <v>276</v>
      </c>
      <c r="K7" s="77" t="s">
        <v>277</v>
      </c>
      <c r="L7" s="77"/>
      <c r="M7" s="77"/>
      <c r="N7" s="77" t="s">
        <v>278</v>
      </c>
      <c r="O7" s="12">
        <v>942597.88</v>
      </c>
      <c r="P7" s="12">
        <v>942597.88</v>
      </c>
      <c r="Q7" s="12"/>
      <c r="R7" s="12"/>
      <c r="S7" s="12"/>
      <c r="T7" s="12"/>
    </row>
    <row r="8" ht="24.75" customHeight="1" spans="1:20">
      <c r="A8" s="72"/>
      <c r="B8" s="73" t="s">
        <v>279</v>
      </c>
      <c r="C8" s="73" t="s">
        <v>149</v>
      </c>
      <c r="D8" s="12">
        <v>706334</v>
      </c>
      <c r="E8" s="12">
        <v>706334</v>
      </c>
      <c r="F8" s="12"/>
      <c r="G8" s="12"/>
      <c r="H8" s="12"/>
      <c r="I8" s="12"/>
      <c r="J8" s="78"/>
      <c r="K8" s="79"/>
      <c r="L8" s="79" t="s">
        <v>279</v>
      </c>
      <c r="M8" s="2"/>
      <c r="N8" s="79" t="s">
        <v>236</v>
      </c>
      <c r="O8" s="12">
        <v>239352</v>
      </c>
      <c r="P8" s="12">
        <v>239352</v>
      </c>
      <c r="Q8" s="12"/>
      <c r="R8" s="12"/>
      <c r="S8" s="12"/>
      <c r="T8" s="12"/>
    </row>
    <row r="9" ht="24.75" customHeight="1" spans="1:20">
      <c r="A9" s="72"/>
      <c r="B9" s="73" t="s">
        <v>280</v>
      </c>
      <c r="C9" s="73" t="s">
        <v>145</v>
      </c>
      <c r="D9" s="12">
        <v>160503.8</v>
      </c>
      <c r="E9" s="12">
        <v>160503.8</v>
      </c>
      <c r="F9" s="12"/>
      <c r="G9" s="12"/>
      <c r="H9" s="12"/>
      <c r="I9" s="12"/>
      <c r="J9" s="78"/>
      <c r="K9" s="79"/>
      <c r="L9" s="79" t="s">
        <v>280</v>
      </c>
      <c r="M9" s="2"/>
      <c r="N9" s="79" t="s">
        <v>237</v>
      </c>
      <c r="O9" s="12">
        <v>297816</v>
      </c>
      <c r="P9" s="12">
        <v>297816</v>
      </c>
      <c r="Q9" s="12"/>
      <c r="R9" s="12"/>
      <c r="S9" s="12"/>
      <c r="T9" s="12"/>
    </row>
    <row r="10" ht="24.75" customHeight="1" spans="1:20">
      <c r="A10" s="72"/>
      <c r="B10" s="73" t="s">
        <v>281</v>
      </c>
      <c r="C10" s="73" t="s">
        <v>165</v>
      </c>
      <c r="D10" s="12">
        <v>75760.08</v>
      </c>
      <c r="E10" s="12">
        <v>75760.08</v>
      </c>
      <c r="F10" s="12"/>
      <c r="G10" s="12"/>
      <c r="H10" s="12"/>
      <c r="I10" s="12"/>
      <c r="J10" s="78"/>
      <c r="K10" s="79"/>
      <c r="L10" s="79" t="s">
        <v>281</v>
      </c>
      <c r="M10" s="2"/>
      <c r="N10" s="79" t="s">
        <v>282</v>
      </c>
      <c r="O10" s="12">
        <v>169166</v>
      </c>
      <c r="P10" s="12">
        <v>169166</v>
      </c>
      <c r="Q10" s="12"/>
      <c r="R10" s="12"/>
      <c r="S10" s="12"/>
      <c r="T10" s="12"/>
    </row>
    <row r="11" ht="24.75" customHeight="1" spans="1:20">
      <c r="A11" s="70" t="s">
        <v>283</v>
      </c>
      <c r="B11" s="71"/>
      <c r="C11" s="71" t="s">
        <v>284</v>
      </c>
      <c r="D11" s="12">
        <v>106483.36</v>
      </c>
      <c r="E11" s="12">
        <v>86483.36</v>
      </c>
      <c r="F11" s="12">
        <v>20000</v>
      </c>
      <c r="G11" s="12"/>
      <c r="H11" s="12"/>
      <c r="I11" s="12"/>
      <c r="J11" s="78"/>
      <c r="K11" s="79"/>
      <c r="L11" s="79" t="s">
        <v>285</v>
      </c>
      <c r="M11" s="2"/>
      <c r="N11" s="79" t="s">
        <v>174</v>
      </c>
      <c r="O11" s="12">
        <v>93055.05</v>
      </c>
      <c r="P11" s="12">
        <v>93055.05</v>
      </c>
      <c r="Q11" s="12"/>
      <c r="R11" s="12"/>
      <c r="S11" s="12"/>
      <c r="T11" s="12"/>
    </row>
    <row r="12" ht="24.75" customHeight="1" spans="1:20">
      <c r="A12" s="72"/>
      <c r="B12" s="73" t="s">
        <v>279</v>
      </c>
      <c r="C12" s="73" t="s">
        <v>151</v>
      </c>
      <c r="D12" s="12">
        <v>91833.36</v>
      </c>
      <c r="E12" s="12">
        <v>81833.36</v>
      </c>
      <c r="F12" s="12">
        <v>10000</v>
      </c>
      <c r="G12" s="12"/>
      <c r="H12" s="12"/>
      <c r="I12" s="12"/>
      <c r="J12" s="78"/>
      <c r="K12" s="79"/>
      <c r="L12" s="79" t="s">
        <v>286</v>
      </c>
      <c r="M12" s="2"/>
      <c r="N12" s="79" t="s">
        <v>287</v>
      </c>
      <c r="O12" s="12">
        <v>32783.75</v>
      </c>
      <c r="P12" s="12">
        <v>32783.75</v>
      </c>
      <c r="Q12" s="12"/>
      <c r="R12" s="12"/>
      <c r="S12" s="12"/>
      <c r="T12" s="12"/>
    </row>
    <row r="13" ht="24.75" customHeight="1" spans="1:20">
      <c r="A13" s="72"/>
      <c r="B13" s="73" t="s">
        <v>288</v>
      </c>
      <c r="C13" s="73" t="s">
        <v>157</v>
      </c>
      <c r="D13" s="12">
        <v>10000</v>
      </c>
      <c r="E13" s="12"/>
      <c r="F13" s="12">
        <v>10000</v>
      </c>
      <c r="G13" s="12"/>
      <c r="H13" s="12"/>
      <c r="I13" s="12"/>
      <c r="J13" s="78"/>
      <c r="K13" s="79"/>
      <c r="L13" s="79" t="s">
        <v>289</v>
      </c>
      <c r="M13" s="2"/>
      <c r="N13" s="79" t="s">
        <v>290</v>
      </c>
      <c r="O13" s="12">
        <v>29050.2</v>
      </c>
      <c r="P13" s="12">
        <v>29050.2</v>
      </c>
      <c r="Q13" s="12"/>
      <c r="R13" s="12"/>
      <c r="S13" s="12"/>
      <c r="T13" s="12"/>
    </row>
    <row r="14" ht="24.75" customHeight="1" spans="1:20">
      <c r="A14" s="72"/>
      <c r="B14" s="73" t="s">
        <v>291</v>
      </c>
      <c r="C14" s="73" t="s">
        <v>153</v>
      </c>
      <c r="D14" s="12">
        <v>2850</v>
      </c>
      <c r="E14" s="12">
        <v>2850</v>
      </c>
      <c r="F14" s="12"/>
      <c r="G14" s="12"/>
      <c r="H14" s="12"/>
      <c r="I14" s="12"/>
      <c r="J14" s="78"/>
      <c r="K14" s="79"/>
      <c r="L14" s="79" t="s">
        <v>292</v>
      </c>
      <c r="M14" s="2"/>
      <c r="N14" s="79" t="s">
        <v>293</v>
      </c>
      <c r="O14" s="12">
        <v>5614.8</v>
      </c>
      <c r="P14" s="12">
        <v>5614.8</v>
      </c>
      <c r="Q14" s="12"/>
      <c r="R14" s="12"/>
      <c r="S14" s="12"/>
      <c r="T14" s="12"/>
    </row>
    <row r="15" ht="24.75" customHeight="1" spans="1:20">
      <c r="A15" s="72"/>
      <c r="B15" s="73" t="s">
        <v>294</v>
      </c>
      <c r="C15" s="73" t="s">
        <v>139</v>
      </c>
      <c r="D15" s="12">
        <v>1800</v>
      </c>
      <c r="E15" s="12">
        <v>1800</v>
      </c>
      <c r="F15" s="12"/>
      <c r="G15" s="12"/>
      <c r="H15" s="12"/>
      <c r="I15" s="12"/>
      <c r="J15" s="78"/>
      <c r="K15" s="79"/>
      <c r="L15" s="79" t="s">
        <v>295</v>
      </c>
      <c r="M15" s="2"/>
      <c r="N15" s="79" t="s">
        <v>165</v>
      </c>
      <c r="O15" s="12">
        <v>75760.08</v>
      </c>
      <c r="P15" s="12">
        <v>75760.08</v>
      </c>
      <c r="Q15" s="12"/>
      <c r="R15" s="12"/>
      <c r="S15" s="12"/>
      <c r="T15" s="12"/>
    </row>
    <row r="16" ht="24.75" customHeight="1" spans="1:20">
      <c r="A16" s="70" t="s">
        <v>296</v>
      </c>
      <c r="B16" s="71"/>
      <c r="C16" s="71" t="s">
        <v>297</v>
      </c>
      <c r="D16" s="12"/>
      <c r="E16" s="12"/>
      <c r="F16" s="12"/>
      <c r="G16" s="12"/>
      <c r="H16" s="12"/>
      <c r="I16" s="12"/>
      <c r="J16" s="76" t="s">
        <v>298</v>
      </c>
      <c r="K16" s="77" t="s">
        <v>277</v>
      </c>
      <c r="L16" s="77"/>
      <c r="M16" s="2"/>
      <c r="N16" s="77" t="s">
        <v>299</v>
      </c>
      <c r="O16" s="12">
        <v>106483.36</v>
      </c>
      <c r="P16" s="12">
        <v>86483.36</v>
      </c>
      <c r="Q16" s="12">
        <v>20000</v>
      </c>
      <c r="R16" s="12"/>
      <c r="S16" s="12"/>
      <c r="T16" s="12"/>
    </row>
    <row r="17" ht="24.75" customHeight="1" spans="1:20">
      <c r="A17" s="72"/>
      <c r="B17" s="73" t="s">
        <v>279</v>
      </c>
      <c r="C17" s="73" t="s">
        <v>278</v>
      </c>
      <c r="D17" s="12"/>
      <c r="E17" s="12"/>
      <c r="F17" s="12"/>
      <c r="G17" s="12"/>
      <c r="H17" s="12"/>
      <c r="I17" s="12"/>
      <c r="J17" s="78"/>
      <c r="K17" s="79"/>
      <c r="L17" s="79" t="s">
        <v>279</v>
      </c>
      <c r="M17" s="2"/>
      <c r="N17" s="79" t="s">
        <v>300</v>
      </c>
      <c r="O17" s="12">
        <v>10000</v>
      </c>
      <c r="P17" s="12"/>
      <c r="Q17" s="12">
        <v>10000</v>
      </c>
      <c r="R17" s="12"/>
      <c r="S17" s="12"/>
      <c r="T17" s="12"/>
    </row>
    <row r="18" ht="24.75" customHeight="1" spans="1:20">
      <c r="A18" s="70" t="s">
        <v>301</v>
      </c>
      <c r="B18" s="71"/>
      <c r="C18" s="71" t="s">
        <v>189</v>
      </c>
      <c r="D18" s="12">
        <v>65922</v>
      </c>
      <c r="E18" s="12">
        <v>65922</v>
      </c>
      <c r="F18" s="12"/>
      <c r="G18" s="12"/>
      <c r="H18" s="12"/>
      <c r="I18" s="12"/>
      <c r="J18" s="78"/>
      <c r="K18" s="79"/>
      <c r="L18" s="79" t="s">
        <v>289</v>
      </c>
      <c r="M18" s="2"/>
      <c r="N18" s="79" t="s">
        <v>302</v>
      </c>
      <c r="O18" s="12">
        <v>5000</v>
      </c>
      <c r="P18" s="12">
        <v>5000</v>
      </c>
      <c r="Q18" s="12"/>
      <c r="R18" s="12"/>
      <c r="S18" s="12"/>
      <c r="T18" s="12"/>
    </row>
    <row r="19" ht="24.75" customHeight="1" spans="1:20">
      <c r="A19" s="72"/>
      <c r="B19" s="73" t="s">
        <v>303</v>
      </c>
      <c r="C19" s="73" t="s">
        <v>141</v>
      </c>
      <c r="D19" s="12">
        <v>65922</v>
      </c>
      <c r="E19" s="12">
        <v>65922</v>
      </c>
      <c r="F19" s="12"/>
      <c r="G19" s="12"/>
      <c r="H19" s="12"/>
      <c r="I19" s="12"/>
      <c r="J19" s="78"/>
      <c r="K19" s="79"/>
      <c r="L19" s="79" t="s">
        <v>304</v>
      </c>
      <c r="M19" s="2"/>
      <c r="N19" s="79" t="s">
        <v>153</v>
      </c>
      <c r="O19" s="12">
        <v>2850</v>
      </c>
      <c r="P19" s="12">
        <v>2850</v>
      </c>
      <c r="Q19" s="12"/>
      <c r="R19" s="12"/>
      <c r="S19" s="12"/>
      <c r="T19" s="12"/>
    </row>
    <row r="20" ht="24.75" customHeight="1" spans="1:20">
      <c r="A20" s="2"/>
      <c r="B20" s="2"/>
      <c r="C20" s="2"/>
      <c r="D20" s="2"/>
      <c r="E20" s="2"/>
      <c r="F20" s="2"/>
      <c r="G20" s="2"/>
      <c r="H20" s="2"/>
      <c r="I20" s="2"/>
      <c r="J20" s="78"/>
      <c r="K20" s="79"/>
      <c r="L20" s="79" t="s">
        <v>305</v>
      </c>
      <c r="M20" s="2"/>
      <c r="N20" s="79" t="s">
        <v>306</v>
      </c>
      <c r="O20" s="12">
        <v>10000</v>
      </c>
      <c r="P20" s="12"/>
      <c r="Q20" s="12">
        <v>10000</v>
      </c>
      <c r="R20" s="12"/>
      <c r="S20" s="12"/>
      <c r="T20" s="12"/>
    </row>
    <row r="21" ht="24.75" customHeight="1" spans="1:20">
      <c r="A21" s="2"/>
      <c r="B21" s="2"/>
      <c r="C21" s="2"/>
      <c r="D21" s="2"/>
      <c r="E21" s="2"/>
      <c r="F21" s="2"/>
      <c r="G21" s="2"/>
      <c r="H21" s="2"/>
      <c r="I21" s="2"/>
      <c r="J21" s="78"/>
      <c r="K21" s="79"/>
      <c r="L21" s="79" t="s">
        <v>307</v>
      </c>
      <c r="M21" s="2"/>
      <c r="N21" s="79" t="s">
        <v>178</v>
      </c>
      <c r="O21" s="12">
        <v>21393.36</v>
      </c>
      <c r="P21" s="12">
        <v>21393.36</v>
      </c>
      <c r="Q21" s="12"/>
      <c r="R21" s="12"/>
      <c r="S21" s="12"/>
      <c r="T21" s="12"/>
    </row>
    <row r="22" ht="24.75" customHeight="1" spans="1:20">
      <c r="A22" s="2"/>
      <c r="B22" s="2"/>
      <c r="C22" s="2"/>
      <c r="D22" s="2"/>
      <c r="E22" s="2"/>
      <c r="F22" s="2"/>
      <c r="G22" s="2"/>
      <c r="H22" s="2"/>
      <c r="I22" s="2"/>
      <c r="J22" s="78"/>
      <c r="K22" s="79"/>
      <c r="L22" s="79" t="s">
        <v>308</v>
      </c>
      <c r="M22" s="2"/>
      <c r="N22" s="79" t="s">
        <v>309</v>
      </c>
      <c r="O22" s="12">
        <v>55440</v>
      </c>
      <c r="P22" s="12">
        <v>55440</v>
      </c>
      <c r="Q22" s="12"/>
      <c r="R22" s="12"/>
      <c r="S22" s="12"/>
      <c r="T22" s="12"/>
    </row>
    <row r="23" ht="24.75" customHeight="1" spans="1:20">
      <c r="A23" s="2"/>
      <c r="B23" s="2"/>
      <c r="C23" s="2"/>
      <c r="D23" s="2"/>
      <c r="E23" s="2"/>
      <c r="F23" s="2"/>
      <c r="G23" s="2"/>
      <c r="H23" s="2"/>
      <c r="I23" s="2"/>
      <c r="J23" s="78"/>
      <c r="K23" s="79"/>
      <c r="L23" s="79" t="s">
        <v>294</v>
      </c>
      <c r="M23" s="2"/>
      <c r="N23" s="79" t="s">
        <v>139</v>
      </c>
      <c r="O23" s="12">
        <v>1800</v>
      </c>
      <c r="P23" s="12">
        <v>1800</v>
      </c>
      <c r="Q23" s="12"/>
      <c r="R23" s="12"/>
      <c r="S23" s="12"/>
      <c r="T23" s="12"/>
    </row>
    <row r="24" ht="24.75" customHeight="1" spans="1:20">
      <c r="A24" s="2"/>
      <c r="B24" s="2"/>
      <c r="C24" s="2"/>
      <c r="D24" s="2"/>
      <c r="E24" s="2"/>
      <c r="F24" s="2"/>
      <c r="G24" s="2"/>
      <c r="H24" s="2"/>
      <c r="I24" s="2"/>
      <c r="J24" s="76" t="s">
        <v>310</v>
      </c>
      <c r="K24" s="77" t="s">
        <v>277</v>
      </c>
      <c r="L24" s="77"/>
      <c r="M24" s="2"/>
      <c r="N24" s="77" t="s">
        <v>189</v>
      </c>
      <c r="O24" s="12">
        <v>65922</v>
      </c>
      <c r="P24" s="12">
        <v>65922</v>
      </c>
      <c r="Q24" s="12"/>
      <c r="R24" s="12"/>
      <c r="S24" s="12"/>
      <c r="T24" s="12"/>
    </row>
    <row r="25" ht="24.75" customHeight="1" spans="1:20">
      <c r="A25" s="2"/>
      <c r="B25" s="2"/>
      <c r="C25" s="2"/>
      <c r="D25" s="2"/>
      <c r="E25" s="2"/>
      <c r="F25" s="2"/>
      <c r="G25" s="2"/>
      <c r="H25" s="2"/>
      <c r="I25" s="2"/>
      <c r="J25" s="78"/>
      <c r="K25" s="79"/>
      <c r="L25" s="79" t="s">
        <v>280</v>
      </c>
      <c r="M25" s="2"/>
      <c r="N25" s="79" t="s">
        <v>311</v>
      </c>
      <c r="O25" s="12">
        <v>65922</v>
      </c>
      <c r="P25" s="12">
        <v>65922</v>
      </c>
      <c r="Q25" s="12"/>
      <c r="R25" s="12"/>
      <c r="S25" s="12"/>
      <c r="T25" s="12"/>
    </row>
    <row r="26" ht="24.75" customHeight="1" spans="1:20">
      <c r="A26" s="70"/>
      <c r="B26" s="71"/>
      <c r="C26" s="74" t="s">
        <v>216</v>
      </c>
      <c r="D26" s="12">
        <v>1115003.24</v>
      </c>
      <c r="E26" s="12">
        <v>1095003.24</v>
      </c>
      <c r="F26" s="12">
        <v>20000</v>
      </c>
      <c r="G26" s="12"/>
      <c r="H26" s="12"/>
      <c r="I26" s="12"/>
      <c r="J26" s="80" t="s">
        <v>312</v>
      </c>
      <c r="K26" s="81"/>
      <c r="L26" s="81"/>
      <c r="M26" s="81"/>
      <c r="N26" s="82"/>
      <c r="O26" s="12">
        <v>1115003.24</v>
      </c>
      <c r="P26" s="12">
        <v>1095003.24</v>
      </c>
      <c r="Q26" s="12">
        <v>20000</v>
      </c>
      <c r="R26" s="12"/>
      <c r="S26" s="12"/>
      <c r="T26" s="12"/>
    </row>
  </sheetData>
  <mergeCells count="15">
    <mergeCell ref="A1:T1"/>
    <mergeCell ref="A2:T2"/>
    <mergeCell ref="A3:I3"/>
    <mergeCell ref="S3:T3"/>
    <mergeCell ref="A4:I4"/>
    <mergeCell ref="J4:T4"/>
    <mergeCell ref="A5:C5"/>
    <mergeCell ref="D5:F5"/>
    <mergeCell ref="G5:I5"/>
    <mergeCell ref="J5:N5"/>
    <mergeCell ref="O5:Q5"/>
    <mergeCell ref="R5:T5"/>
    <mergeCell ref="J6:K6"/>
    <mergeCell ref="L6:M6"/>
    <mergeCell ref="J26:N2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7"/>
  <sheetViews>
    <sheetView showZeros="0" tabSelected="1" workbookViewId="0">
      <selection activeCell="A1" sqref="A1:I1"/>
    </sheetView>
  </sheetViews>
  <sheetFormatPr defaultColWidth="9" defaultRowHeight="13.5" customHeight="1"/>
  <cols>
    <col min="1" max="3" width="18.575" customWidth="1"/>
    <col min="4" max="4" width="21.8416666666667" customWidth="1"/>
    <col min="5" max="9" width="26.125" customWidth="1"/>
  </cols>
  <sheetData>
    <row r="1" ht="16.35" customHeight="1" spans="1:9">
      <c r="A1" s="6" t="s">
        <v>29</v>
      </c>
      <c r="B1" s="4"/>
      <c r="C1" s="4"/>
      <c r="D1" s="4"/>
      <c r="E1" s="4"/>
      <c r="F1" s="4"/>
      <c r="G1" s="4"/>
      <c r="H1" s="4"/>
      <c r="I1" s="4" t="s">
        <v>29</v>
      </c>
    </row>
    <row r="2" ht="26.25" customHeight="1" spans="1:9">
      <c r="A2" s="3" t="str">
        <f t="shared" ref="A2:C2" si="0">"2025"&amp;"年部门一般公共预算支出预算表（按功能科目分类）"</f>
        <v>2025年部门一般公共预算支出预算表（按功能科目分类）</v>
      </c>
      <c r="B2" s="3"/>
      <c r="C2" s="3" t="str">
        <f t="shared" si="0"/>
        <v>2025年部门一般公共预算支出预算表（按功能科目分类）</v>
      </c>
      <c r="D2" s="3"/>
      <c r="E2" s="3"/>
      <c r="F2" s="3"/>
      <c r="G2" s="3"/>
      <c r="H2" s="3"/>
      <c r="I2" s="3"/>
    </row>
    <row r="3" ht="26.35" customHeight="1" spans="1:9">
      <c r="A3" s="4"/>
      <c r="B3" s="4"/>
      <c r="C3" s="4" t="str">
        <f>"单位名称："&amp;"元谋县红十字会"</f>
        <v>单位名称：元谋县红十字会</v>
      </c>
      <c r="D3" s="4"/>
      <c r="E3" s="4"/>
      <c r="F3" s="4"/>
      <c r="G3" s="4"/>
      <c r="H3" s="4"/>
      <c r="I3" s="6" t="s">
        <v>50</v>
      </c>
    </row>
    <row r="4" ht="18.85" customHeight="1" spans="1:9">
      <c r="A4" s="7" t="s">
        <v>124</v>
      </c>
      <c r="B4" s="7"/>
      <c r="C4" s="7" t="s">
        <v>313</v>
      </c>
      <c r="D4" s="7"/>
      <c r="E4" s="7" t="s">
        <v>104</v>
      </c>
      <c r="F4" s="7" t="s">
        <v>129</v>
      </c>
      <c r="G4" s="7"/>
      <c r="H4" s="7"/>
      <c r="I4" s="7" t="s">
        <v>130</v>
      </c>
    </row>
    <row r="5" ht="18.85" customHeight="1" spans="1:9">
      <c r="A5" s="7" t="s">
        <v>247</v>
      </c>
      <c r="B5" s="7" t="s">
        <v>124</v>
      </c>
      <c r="C5" s="7" t="s">
        <v>125</v>
      </c>
      <c r="D5" s="7" t="s">
        <v>126</v>
      </c>
      <c r="E5" s="7"/>
      <c r="F5" s="7" t="s">
        <v>106</v>
      </c>
      <c r="G5" s="7" t="s">
        <v>314</v>
      </c>
      <c r="H5" s="7" t="s">
        <v>315</v>
      </c>
      <c r="I5" s="7"/>
    </row>
    <row r="6" ht="18.85" customHeight="1" spans="1:9">
      <c r="A6" s="38" t="s">
        <v>316</v>
      </c>
      <c r="B6" s="38" t="s">
        <v>317</v>
      </c>
      <c r="C6" s="38" t="s">
        <v>318</v>
      </c>
      <c r="D6" s="38" t="s">
        <v>319</v>
      </c>
      <c r="E6" s="38" t="s">
        <v>320</v>
      </c>
      <c r="F6" s="38" t="s">
        <v>321</v>
      </c>
      <c r="G6" s="38" t="s">
        <v>322</v>
      </c>
      <c r="H6" s="38" t="s">
        <v>323</v>
      </c>
      <c r="I6" s="38" t="s">
        <v>324</v>
      </c>
    </row>
    <row r="7" ht="18.75" customHeight="1" spans="1:9">
      <c r="A7" s="19" t="s">
        <v>104</v>
      </c>
      <c r="B7" s="19"/>
      <c r="C7" s="19" t="s">
        <v>325</v>
      </c>
      <c r="D7" s="68"/>
      <c r="E7" s="12">
        <v>1115003.24</v>
      </c>
      <c r="F7" s="12">
        <v>1095003.24</v>
      </c>
      <c r="G7" s="12">
        <v>1008519.88</v>
      </c>
      <c r="H7" s="12">
        <v>86483.36</v>
      </c>
      <c r="I7" s="12">
        <v>20000</v>
      </c>
    </row>
    <row r="8" ht="18.85" customHeight="1" spans="1:9">
      <c r="A8" s="50" t="s">
        <v>117</v>
      </c>
      <c r="B8" s="50" t="s">
        <v>118</v>
      </c>
      <c r="C8" s="51"/>
      <c r="D8" s="65"/>
      <c r="E8" s="12">
        <v>1115003.24</v>
      </c>
      <c r="F8" s="12">
        <v>1095003.24</v>
      </c>
      <c r="G8" s="12">
        <v>1008519.88</v>
      </c>
      <c r="H8" s="12">
        <v>86483.36</v>
      </c>
      <c r="I8" s="12">
        <v>20000</v>
      </c>
    </row>
    <row r="9" ht="18.85" customHeight="1" spans="1:9">
      <c r="A9" s="69" t="s">
        <v>119</v>
      </c>
      <c r="B9" s="69" t="s">
        <v>118</v>
      </c>
      <c r="C9" s="51" t="s">
        <v>136</v>
      </c>
      <c r="D9" s="65" t="s">
        <v>137</v>
      </c>
      <c r="E9" s="12">
        <v>67722</v>
      </c>
      <c r="F9" s="12">
        <v>67722</v>
      </c>
      <c r="G9" s="12">
        <v>65922</v>
      </c>
      <c r="H9" s="12">
        <v>1800</v>
      </c>
      <c r="I9" s="12"/>
    </row>
    <row r="10" ht="18.85" customHeight="1" spans="1:9">
      <c r="A10" s="69" t="s">
        <v>119</v>
      </c>
      <c r="B10" s="69" t="s">
        <v>118</v>
      </c>
      <c r="C10" s="51" t="s">
        <v>142</v>
      </c>
      <c r="D10" s="65" t="s">
        <v>143</v>
      </c>
      <c r="E10" s="12">
        <v>93055.05</v>
      </c>
      <c r="F10" s="12">
        <v>93055.05</v>
      </c>
      <c r="G10" s="12">
        <v>93055.05</v>
      </c>
      <c r="H10" s="12"/>
      <c r="I10" s="12"/>
    </row>
    <row r="11" ht="18.85" customHeight="1" spans="1:9">
      <c r="A11" s="69" t="s">
        <v>119</v>
      </c>
      <c r="B11" s="69" t="s">
        <v>118</v>
      </c>
      <c r="C11" s="51" t="s">
        <v>146</v>
      </c>
      <c r="D11" s="65" t="s">
        <v>147</v>
      </c>
      <c r="E11" s="12">
        <v>794392.16</v>
      </c>
      <c r="F11" s="12">
        <v>794392.16</v>
      </c>
      <c r="G11" s="12">
        <v>709708.8</v>
      </c>
      <c r="H11" s="12">
        <v>84683.36</v>
      </c>
      <c r="I11" s="12"/>
    </row>
    <row r="12" ht="18.85" customHeight="1" spans="1:9">
      <c r="A12" s="69" t="s">
        <v>119</v>
      </c>
      <c r="B12" s="69" t="s">
        <v>118</v>
      </c>
      <c r="C12" s="51" t="s">
        <v>154</v>
      </c>
      <c r="D12" s="65" t="s">
        <v>155</v>
      </c>
      <c r="E12" s="12">
        <v>20000</v>
      </c>
      <c r="F12" s="12"/>
      <c r="G12" s="12"/>
      <c r="H12" s="12"/>
      <c r="I12" s="12">
        <v>20000</v>
      </c>
    </row>
    <row r="13" ht="18.85" customHeight="1" spans="1:9">
      <c r="A13" s="69" t="s">
        <v>119</v>
      </c>
      <c r="B13" s="69" t="s">
        <v>118</v>
      </c>
      <c r="C13" s="51" t="s">
        <v>158</v>
      </c>
      <c r="D13" s="65" t="s">
        <v>159</v>
      </c>
      <c r="E13" s="12">
        <v>32783.75</v>
      </c>
      <c r="F13" s="12">
        <v>32783.75</v>
      </c>
      <c r="G13" s="12">
        <v>32783.75</v>
      </c>
      <c r="H13" s="12"/>
      <c r="I13" s="12"/>
    </row>
    <row r="14" ht="18.85" customHeight="1" spans="1:9">
      <c r="A14" s="69" t="s">
        <v>119</v>
      </c>
      <c r="B14" s="69" t="s">
        <v>118</v>
      </c>
      <c r="C14" s="51" t="s">
        <v>326</v>
      </c>
      <c r="D14" s="65" t="s">
        <v>327</v>
      </c>
      <c r="E14" s="12"/>
      <c r="F14" s="12"/>
      <c r="G14" s="12"/>
      <c r="H14" s="12"/>
      <c r="I14" s="12"/>
    </row>
    <row r="15" ht="18.85" customHeight="1" spans="1:9">
      <c r="A15" s="69" t="s">
        <v>119</v>
      </c>
      <c r="B15" s="69" t="s">
        <v>118</v>
      </c>
      <c r="C15" s="51" t="s">
        <v>160</v>
      </c>
      <c r="D15" s="65" t="s">
        <v>161</v>
      </c>
      <c r="E15" s="12">
        <v>29050.2</v>
      </c>
      <c r="F15" s="12">
        <v>29050.2</v>
      </c>
      <c r="G15" s="12">
        <v>29050.2</v>
      </c>
      <c r="H15" s="12"/>
      <c r="I15" s="12"/>
    </row>
    <row r="16" ht="18.85" customHeight="1" spans="1:9">
      <c r="A16" s="69" t="s">
        <v>119</v>
      </c>
      <c r="B16" s="69" t="s">
        <v>118</v>
      </c>
      <c r="C16" s="51" t="s">
        <v>162</v>
      </c>
      <c r="D16" s="65" t="s">
        <v>163</v>
      </c>
      <c r="E16" s="12">
        <v>2240</v>
      </c>
      <c r="F16" s="12">
        <v>2240</v>
      </c>
      <c r="G16" s="12">
        <v>2240</v>
      </c>
      <c r="H16" s="12"/>
      <c r="I16" s="12"/>
    </row>
    <row r="17" ht="18.85" customHeight="1" spans="1:9">
      <c r="A17" s="69" t="s">
        <v>119</v>
      </c>
      <c r="B17" s="69" t="s">
        <v>118</v>
      </c>
      <c r="C17" s="51" t="s">
        <v>164</v>
      </c>
      <c r="D17" s="65" t="s">
        <v>165</v>
      </c>
      <c r="E17" s="12">
        <v>75760.08</v>
      </c>
      <c r="F17" s="12">
        <v>75760.08</v>
      </c>
      <c r="G17" s="12">
        <v>75760.08</v>
      </c>
      <c r="H17" s="12"/>
      <c r="I17" s="12"/>
    </row>
  </sheetData>
  <mergeCells count="9">
    <mergeCell ref="A1:I1"/>
    <mergeCell ref="A2:I2"/>
    <mergeCell ref="A3:H3"/>
    <mergeCell ref="A4:B4"/>
    <mergeCell ref="C4:D4"/>
    <mergeCell ref="F4:H4"/>
    <mergeCell ref="A7:D7"/>
    <mergeCell ref="E4:E5"/>
    <mergeCell ref="I4:I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4"/>
  <sheetViews>
    <sheetView showGridLines="0" showZeros="0" tabSelected="1" workbookViewId="0">
      <selection activeCell="A1" sqref="A1:V1"/>
    </sheetView>
  </sheetViews>
  <sheetFormatPr defaultColWidth="8.575" defaultRowHeight="12.75" customHeight="1"/>
  <cols>
    <col min="1" max="1" width="28.6916666666667" customWidth="1"/>
    <col min="2" max="4" width="31.425" customWidth="1"/>
    <col min="5" max="8" width="15.1416666666667" customWidth="1"/>
    <col min="9" max="22" width="20.575" customWidth="1"/>
  </cols>
  <sheetData>
    <row r="1" ht="17.25" customHeight="1" spans="1:22">
      <c r="A1" s="6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41.25" customHeight="1" spans="1:22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7.25" customHeight="1" spans="1:22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4"/>
      <c r="H3" s="4"/>
      <c r="I3" s="4"/>
      <c r="J3" s="4"/>
      <c r="K3" s="4"/>
      <c r="L3" s="66"/>
      <c r="M3" s="66"/>
      <c r="N3" s="66"/>
      <c r="O3" s="66"/>
      <c r="P3" s="66"/>
      <c r="Q3" s="66"/>
      <c r="R3" s="66"/>
      <c r="S3" s="66"/>
      <c r="T3" s="66"/>
      <c r="U3" s="66"/>
      <c r="V3" s="6" t="s">
        <v>101</v>
      </c>
    </row>
    <row r="4" ht="21.75" customHeight="1" spans="1:22">
      <c r="A4" s="7" t="s">
        <v>247</v>
      </c>
      <c r="B4" s="7" t="s">
        <v>124</v>
      </c>
      <c r="C4" s="7" t="s">
        <v>328</v>
      </c>
      <c r="D4" s="7" t="s">
        <v>169</v>
      </c>
      <c r="E4" s="7" t="s">
        <v>329</v>
      </c>
      <c r="F4" s="7" t="s">
        <v>330</v>
      </c>
      <c r="G4" s="7" t="s">
        <v>331</v>
      </c>
      <c r="H4" s="7" t="s">
        <v>332</v>
      </c>
      <c r="I4" s="7" t="s">
        <v>104</v>
      </c>
      <c r="J4" s="7" t="s">
        <v>333</v>
      </c>
      <c r="K4" s="7"/>
      <c r="L4" s="7"/>
      <c r="M4" s="7" t="s">
        <v>334</v>
      </c>
      <c r="N4" s="7"/>
      <c r="O4" s="7"/>
      <c r="P4" s="7" t="s">
        <v>110</v>
      </c>
      <c r="Q4" s="7" t="s">
        <v>111</v>
      </c>
      <c r="R4" s="7"/>
      <c r="S4" s="7"/>
      <c r="T4" s="7"/>
      <c r="U4" s="7"/>
      <c r="V4" s="7"/>
    </row>
    <row r="5" ht="21.75" customHeight="1" spans="1:22">
      <c r="A5" s="7"/>
      <c r="B5" s="7"/>
      <c r="C5" s="7"/>
      <c r="D5" s="7"/>
      <c r="E5" s="7"/>
      <c r="F5" s="7"/>
      <c r="G5" s="7"/>
      <c r="H5" s="7"/>
      <c r="I5" s="7"/>
      <c r="J5" s="7" t="s">
        <v>107</v>
      </c>
      <c r="K5" s="7" t="s">
        <v>108</v>
      </c>
      <c r="L5" s="7" t="s">
        <v>109</v>
      </c>
      <c r="M5" s="7" t="s">
        <v>107</v>
      </c>
      <c r="N5" s="7" t="s">
        <v>108</v>
      </c>
      <c r="O5" s="7" t="s">
        <v>109</v>
      </c>
      <c r="P5" s="7"/>
      <c r="Q5" s="7" t="s">
        <v>106</v>
      </c>
      <c r="R5" s="7" t="s">
        <v>112</v>
      </c>
      <c r="S5" s="7" t="s">
        <v>114</v>
      </c>
      <c r="T5" s="7" t="s">
        <v>115</v>
      </c>
      <c r="U5" s="7" t="s">
        <v>113</v>
      </c>
      <c r="V5" s="7" t="s">
        <v>116</v>
      </c>
    </row>
    <row r="6" ht="17.25" customHeight="1" spans="1:22">
      <c r="A6" s="60" t="s">
        <v>104</v>
      </c>
      <c r="B6" s="61"/>
      <c r="C6" s="61"/>
      <c r="D6" s="61"/>
      <c r="E6" s="62"/>
      <c r="F6" s="62"/>
      <c r="G6" s="62"/>
      <c r="H6" s="62"/>
      <c r="I6" s="67">
        <v>20000</v>
      </c>
      <c r="J6" s="67">
        <v>20000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ht="17.25" customHeight="1" spans="1:22">
      <c r="A7" s="63" t="s">
        <v>117</v>
      </c>
      <c r="B7" s="63" t="s">
        <v>118</v>
      </c>
      <c r="C7" s="63"/>
      <c r="D7" s="63"/>
      <c r="E7" s="23"/>
      <c r="F7" s="23"/>
      <c r="G7" s="23"/>
      <c r="H7" s="23"/>
      <c r="I7" s="67">
        <v>20000</v>
      </c>
      <c r="J7" s="67">
        <v>20000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ht="17.25" customHeight="1" spans="1:22">
      <c r="A8" s="64" t="s">
        <v>119</v>
      </c>
      <c r="B8" s="64" t="s">
        <v>118</v>
      </c>
      <c r="C8" s="61"/>
      <c r="D8" s="61"/>
      <c r="E8" s="62"/>
      <c r="F8" s="62"/>
      <c r="G8" s="62"/>
      <c r="H8" s="62"/>
      <c r="I8" s="67">
        <v>20000</v>
      </c>
      <c r="J8" s="67">
        <v>20000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ht="17.25" customHeight="1" spans="1:22">
      <c r="A9" s="60"/>
      <c r="B9" s="61"/>
      <c r="C9" s="61" t="s">
        <v>192</v>
      </c>
      <c r="D9" s="61" t="s">
        <v>193</v>
      </c>
      <c r="E9" s="65"/>
      <c r="F9" s="65"/>
      <c r="G9" s="62"/>
      <c r="H9" s="62"/>
      <c r="I9" s="67">
        <v>10000</v>
      </c>
      <c r="J9" s="67">
        <v>10000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ht="17.25" customHeight="1" spans="1:22">
      <c r="A10" s="60"/>
      <c r="B10" s="61"/>
      <c r="C10" s="61"/>
      <c r="D10" s="61"/>
      <c r="E10" s="65" t="s">
        <v>154</v>
      </c>
      <c r="F10" s="65" t="s">
        <v>155</v>
      </c>
      <c r="G10" s="62"/>
      <c r="H10" s="62"/>
      <c r="I10" s="67">
        <v>10000</v>
      </c>
      <c r="J10" s="67">
        <v>10000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ht="17.25" customHeight="1" spans="1:22">
      <c r="A11" s="2"/>
      <c r="B11" s="2"/>
      <c r="C11" s="2"/>
      <c r="D11" s="2"/>
      <c r="E11" s="2"/>
      <c r="F11" s="2"/>
      <c r="G11" s="62" t="s">
        <v>335</v>
      </c>
      <c r="H11" s="62" t="s">
        <v>306</v>
      </c>
      <c r="I11" s="67">
        <v>10000</v>
      </c>
      <c r="J11" s="67">
        <v>10000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ht="17.25" customHeight="1" spans="1:22">
      <c r="A12" s="2"/>
      <c r="B12" s="2"/>
      <c r="C12" s="61" t="s">
        <v>194</v>
      </c>
      <c r="D12" s="61" t="s">
        <v>195</v>
      </c>
      <c r="E12" s="2"/>
      <c r="F12" s="2"/>
      <c r="G12" s="2"/>
      <c r="H12" s="2"/>
      <c r="I12" s="67">
        <v>10000</v>
      </c>
      <c r="J12" s="67">
        <v>10000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ht="17.25" customHeight="1" spans="1:22">
      <c r="A13" s="2"/>
      <c r="B13" s="2"/>
      <c r="C13" s="2"/>
      <c r="D13" s="2"/>
      <c r="E13" s="65" t="s">
        <v>154</v>
      </c>
      <c r="F13" s="65" t="s">
        <v>155</v>
      </c>
      <c r="G13" s="2"/>
      <c r="H13" s="2"/>
      <c r="I13" s="67">
        <v>10000</v>
      </c>
      <c r="J13" s="67">
        <v>10000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ht="17.25" customHeight="1" spans="1:22">
      <c r="A14" s="2"/>
      <c r="B14" s="2"/>
      <c r="C14" s="2"/>
      <c r="D14" s="2"/>
      <c r="E14" s="2"/>
      <c r="F14" s="2"/>
      <c r="G14" s="62" t="s">
        <v>336</v>
      </c>
      <c r="H14" s="62" t="s">
        <v>300</v>
      </c>
      <c r="I14" s="67">
        <v>10000</v>
      </c>
      <c r="J14" s="67">
        <v>10000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</sheetData>
  <mergeCells count="17">
    <mergeCell ref="A1:V1"/>
    <mergeCell ref="A2:V2"/>
    <mergeCell ref="A3:K3"/>
    <mergeCell ref="J4:L4"/>
    <mergeCell ref="M4:O4"/>
    <mergeCell ref="Q4:V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9"/>
  <sheetViews>
    <sheetView showGridLines="0" showZeros="0" tabSelected="1" workbookViewId="0">
      <selection activeCell="A1" sqref="A1:N1"/>
    </sheetView>
  </sheetViews>
  <sheetFormatPr defaultColWidth="9.28333333333333" defaultRowHeight="13.5" customHeight="1"/>
  <cols>
    <col min="1" max="1" width="12.2833333333333" customWidth="1"/>
    <col min="2" max="2" width="45.7083333333333" customWidth="1"/>
    <col min="3" max="9" width="18" customWidth="1"/>
    <col min="10" max="10" width="16.575" customWidth="1"/>
    <col min="11" max="14" width="18" customWidth="1"/>
  </cols>
  <sheetData>
    <row r="1" ht="17.25" customHeight="1" spans="1:14">
      <c r="A1" s="6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60" customHeight="1" spans="1:14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7.25" customHeight="1" spans="1:14">
      <c r="A3" s="6" t="s">
        <v>101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9.5" customHeight="1" spans="1:14">
      <c r="A4" s="7" t="s">
        <v>337</v>
      </c>
      <c r="B4" s="7"/>
      <c r="C4" s="7" t="s">
        <v>338</v>
      </c>
      <c r="D4" s="7" t="s">
        <v>339</v>
      </c>
      <c r="E4" s="7" t="s">
        <v>340</v>
      </c>
      <c r="F4" s="7"/>
      <c r="G4" s="7"/>
      <c r="H4" s="7" t="s">
        <v>341</v>
      </c>
      <c r="I4" s="7"/>
      <c r="J4" s="7"/>
      <c r="K4" s="7"/>
      <c r="L4" s="7"/>
      <c r="M4" s="7" t="s">
        <v>342</v>
      </c>
      <c r="N4" s="7"/>
    </row>
    <row r="5" ht="35.25" customHeight="1" spans="1:14">
      <c r="A5" s="7"/>
      <c r="B5" s="7"/>
      <c r="C5" s="7" t="s">
        <v>343</v>
      </c>
      <c r="D5" s="7" t="s">
        <v>339</v>
      </c>
      <c r="E5" s="7" t="s">
        <v>340</v>
      </c>
      <c r="F5" s="7"/>
      <c r="G5" s="7" t="s">
        <v>153</v>
      </c>
      <c r="H5" s="7" t="s">
        <v>106</v>
      </c>
      <c r="I5" s="7" t="s">
        <v>339</v>
      </c>
      <c r="J5" s="7" t="s">
        <v>340</v>
      </c>
      <c r="K5" s="7"/>
      <c r="L5" s="7" t="s">
        <v>153</v>
      </c>
      <c r="M5" s="7"/>
      <c r="N5" s="7"/>
    </row>
    <row r="6" ht="44.25" customHeight="1" spans="1:14">
      <c r="A6" s="7" t="s">
        <v>247</v>
      </c>
      <c r="B6" s="7" t="s">
        <v>124</v>
      </c>
      <c r="C6" s="7"/>
      <c r="D6" s="7"/>
      <c r="E6" s="7" t="s">
        <v>344</v>
      </c>
      <c r="F6" s="7" t="s">
        <v>345</v>
      </c>
      <c r="G6" s="7"/>
      <c r="H6" s="7"/>
      <c r="I6" s="7"/>
      <c r="J6" s="7" t="s">
        <v>344</v>
      </c>
      <c r="K6" s="7" t="s">
        <v>345</v>
      </c>
      <c r="L6" s="7"/>
      <c r="M6" s="7" t="s">
        <v>346</v>
      </c>
      <c r="N6" s="7" t="s">
        <v>347</v>
      </c>
    </row>
    <row r="7" ht="15" customHeight="1" spans="1:14">
      <c r="A7" s="14" t="s">
        <v>104</v>
      </c>
      <c r="B7" s="14"/>
      <c r="C7" s="12">
        <v>2850</v>
      </c>
      <c r="D7" s="12"/>
      <c r="E7" s="12"/>
      <c r="F7" s="12"/>
      <c r="G7" s="12">
        <v>2850</v>
      </c>
      <c r="H7" s="12">
        <v>3000</v>
      </c>
      <c r="I7" s="12"/>
      <c r="J7" s="12"/>
      <c r="K7" s="12"/>
      <c r="L7" s="12">
        <v>3000</v>
      </c>
      <c r="M7" s="12">
        <v>-150</v>
      </c>
      <c r="N7" s="59">
        <f t="shared" ref="N7:N9" si="0">IF(ISERROR(M7/H7),"",M7/H7)</f>
        <v>-0.05</v>
      </c>
    </row>
    <row r="8" ht="15" customHeight="1" spans="1:14">
      <c r="A8" s="14" t="s">
        <v>117</v>
      </c>
      <c r="B8" s="14" t="s">
        <v>118</v>
      </c>
      <c r="C8" s="12">
        <v>2850</v>
      </c>
      <c r="D8" s="12"/>
      <c r="E8" s="12"/>
      <c r="F8" s="12"/>
      <c r="G8" s="12">
        <v>2850</v>
      </c>
      <c r="H8" s="12">
        <v>3000</v>
      </c>
      <c r="I8" s="12"/>
      <c r="J8" s="12"/>
      <c r="K8" s="12"/>
      <c r="L8" s="12">
        <v>3000</v>
      </c>
      <c r="M8" s="12">
        <v>-150</v>
      </c>
      <c r="N8" s="59">
        <f t="shared" si="0"/>
        <v>-0.05</v>
      </c>
    </row>
    <row r="9" ht="15" customHeight="1" spans="1:14">
      <c r="A9" s="16" t="s">
        <v>119</v>
      </c>
      <c r="B9" s="16" t="s">
        <v>118</v>
      </c>
      <c r="C9" s="12">
        <v>2850</v>
      </c>
      <c r="D9" s="12"/>
      <c r="E9" s="12"/>
      <c r="F9" s="12"/>
      <c r="G9" s="12">
        <v>2850</v>
      </c>
      <c r="H9" s="12">
        <v>3000</v>
      </c>
      <c r="I9" s="12"/>
      <c r="J9" s="12"/>
      <c r="K9" s="12"/>
      <c r="L9" s="12">
        <v>3000</v>
      </c>
      <c r="M9" s="12">
        <v>-150</v>
      </c>
      <c r="N9" s="59">
        <f t="shared" si="0"/>
        <v>-0.05</v>
      </c>
    </row>
  </sheetData>
  <mergeCells count="16">
    <mergeCell ref="A1:N1"/>
    <mergeCell ref="A2:N2"/>
    <mergeCell ref="A3:N3"/>
    <mergeCell ref="C4:G4"/>
    <mergeCell ref="H4:L4"/>
    <mergeCell ref="E5:F5"/>
    <mergeCell ref="J5:K5"/>
    <mergeCell ref="A7:B7"/>
    <mergeCell ref="C5:C6"/>
    <mergeCell ref="D5:D6"/>
    <mergeCell ref="G5:G6"/>
    <mergeCell ref="H5:H6"/>
    <mergeCell ref="I5:I6"/>
    <mergeCell ref="L5:L6"/>
    <mergeCell ref="A4:B5"/>
    <mergeCell ref="M4:N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showZeros="0" tabSelected="1" workbookViewId="0">
      <selection activeCell="A1" sqref="A1:J1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6" t="s">
        <v>35</v>
      </c>
      <c r="B1" s="4"/>
      <c r="C1" s="4"/>
      <c r="D1" s="4"/>
      <c r="E1" s="4"/>
      <c r="F1" s="4"/>
      <c r="G1" s="4"/>
      <c r="H1" s="4"/>
      <c r="I1" s="4"/>
      <c r="J1" s="4" t="s">
        <v>35</v>
      </c>
    </row>
    <row r="2" ht="45" customHeight="1" spans="1:10">
      <c r="A2" s="3" t="str">
        <f>"2025"&amp;"年部门项目支出绩效目标表"</f>
        <v>2025年部门项目支出绩效目标表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5.75" customHeight="1" spans="1:10">
      <c r="A3" s="4" t="str">
        <f>"单位名称："&amp;"元谋县红十字会"</f>
        <v>单位名称：元谋县红十字会</v>
      </c>
      <c r="B3" s="55"/>
      <c r="C3" s="55"/>
      <c r="D3" s="55"/>
      <c r="E3" s="55"/>
      <c r="F3" s="56"/>
      <c r="G3" s="55"/>
      <c r="H3" s="56"/>
      <c r="I3" s="56"/>
      <c r="J3" s="56"/>
    </row>
    <row r="4" ht="60" customHeight="1" spans="1:10">
      <c r="A4" s="7" t="s">
        <v>348</v>
      </c>
      <c r="B4" s="7" t="s">
        <v>349</v>
      </c>
      <c r="C4" s="7" t="s">
        <v>350</v>
      </c>
      <c r="D4" s="7" t="s">
        <v>351</v>
      </c>
      <c r="E4" s="7" t="s">
        <v>352</v>
      </c>
      <c r="F4" s="7" t="s">
        <v>353</v>
      </c>
      <c r="G4" s="7" t="s">
        <v>354</v>
      </c>
      <c r="H4" s="7" t="s">
        <v>355</v>
      </c>
      <c r="I4" s="7" t="s">
        <v>356</v>
      </c>
      <c r="J4" s="7" t="s">
        <v>357</v>
      </c>
    </row>
    <row r="5" ht="47.5" customHeight="1" spans="1:10">
      <c r="A5" s="14">
        <v>1</v>
      </c>
      <c r="B5" s="14">
        <v>2</v>
      </c>
      <c r="C5" s="8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</row>
    <row r="6" ht="47.5" customHeight="1" spans="1:10">
      <c r="A6" s="13" t="s">
        <v>118</v>
      </c>
      <c r="B6" s="13"/>
      <c r="C6" s="13"/>
      <c r="D6" s="13"/>
      <c r="E6" s="13"/>
      <c r="F6" s="13"/>
      <c r="G6" s="13"/>
      <c r="H6" s="13"/>
      <c r="I6" s="13"/>
      <c r="J6" s="13"/>
    </row>
    <row r="7" ht="47.5" customHeight="1" spans="1:10">
      <c r="A7" s="57" t="s">
        <v>118</v>
      </c>
      <c r="B7" s="58"/>
      <c r="C7" s="13"/>
      <c r="D7" s="13"/>
      <c r="E7" s="13"/>
      <c r="F7" s="13"/>
      <c r="G7" s="13"/>
      <c r="H7" s="13"/>
      <c r="I7" s="13"/>
      <c r="J7" s="13"/>
    </row>
    <row r="8" ht="52" customHeight="1" spans="1:10">
      <c r="A8" s="13" t="s">
        <v>193</v>
      </c>
      <c r="B8" s="58" t="s">
        <v>358</v>
      </c>
      <c r="C8" s="8"/>
      <c r="D8" s="8"/>
      <c r="E8" s="8"/>
      <c r="F8" s="8"/>
      <c r="G8" s="8"/>
      <c r="H8" s="8"/>
      <c r="I8" s="8"/>
      <c r="J8" s="58"/>
    </row>
    <row r="9" ht="52" customHeight="1" spans="1:10">
      <c r="A9" s="2"/>
      <c r="B9" s="2"/>
      <c r="C9" s="8" t="s">
        <v>359</v>
      </c>
      <c r="D9" s="8" t="s">
        <v>360</v>
      </c>
      <c r="E9" s="8" t="s">
        <v>361</v>
      </c>
      <c r="F9" s="8" t="s">
        <v>362</v>
      </c>
      <c r="G9" s="8" t="s">
        <v>319</v>
      </c>
      <c r="H9" s="8" t="s">
        <v>363</v>
      </c>
      <c r="I9" s="8" t="s">
        <v>364</v>
      </c>
      <c r="J9" s="58" t="s">
        <v>365</v>
      </c>
    </row>
    <row r="10" ht="52" customHeight="1" spans="1:10">
      <c r="A10" s="2"/>
      <c r="B10" s="2"/>
      <c r="C10" s="8" t="s">
        <v>359</v>
      </c>
      <c r="D10" s="8" t="s">
        <v>360</v>
      </c>
      <c r="E10" s="8" t="s">
        <v>366</v>
      </c>
      <c r="F10" s="8" t="s">
        <v>362</v>
      </c>
      <c r="G10" s="8" t="s">
        <v>367</v>
      </c>
      <c r="H10" s="8" t="s">
        <v>368</v>
      </c>
      <c r="I10" s="8" t="s">
        <v>364</v>
      </c>
      <c r="J10" s="58" t="s">
        <v>369</v>
      </c>
    </row>
    <row r="11" ht="52" customHeight="1" spans="1:10">
      <c r="A11" s="2"/>
      <c r="B11" s="2"/>
      <c r="C11" s="8" t="s">
        <v>359</v>
      </c>
      <c r="D11" s="8" t="s">
        <v>360</v>
      </c>
      <c r="E11" s="8" t="s">
        <v>370</v>
      </c>
      <c r="F11" s="8" t="s">
        <v>362</v>
      </c>
      <c r="G11" s="8" t="s">
        <v>371</v>
      </c>
      <c r="H11" s="8" t="s">
        <v>372</v>
      </c>
      <c r="I11" s="8" t="s">
        <v>364</v>
      </c>
      <c r="J11" s="58" t="s">
        <v>373</v>
      </c>
    </row>
    <row r="12" ht="52" customHeight="1" spans="1:10">
      <c r="A12" s="2"/>
      <c r="B12" s="2"/>
      <c r="C12" s="8" t="s">
        <v>359</v>
      </c>
      <c r="D12" s="8" t="s">
        <v>374</v>
      </c>
      <c r="E12" s="8" t="s">
        <v>375</v>
      </c>
      <c r="F12" s="8" t="s">
        <v>362</v>
      </c>
      <c r="G12" s="8" t="s">
        <v>376</v>
      </c>
      <c r="H12" s="8" t="s">
        <v>377</v>
      </c>
      <c r="I12" s="8" t="s">
        <v>364</v>
      </c>
      <c r="J12" s="58" t="s">
        <v>378</v>
      </c>
    </row>
    <row r="13" ht="52" customHeight="1" spans="1:10">
      <c r="A13" s="2"/>
      <c r="B13" s="2"/>
      <c r="C13" s="8" t="s">
        <v>359</v>
      </c>
      <c r="D13" s="8" t="s">
        <v>374</v>
      </c>
      <c r="E13" s="8" t="s">
        <v>379</v>
      </c>
      <c r="F13" s="8" t="s">
        <v>380</v>
      </c>
      <c r="G13" s="8" t="s">
        <v>381</v>
      </c>
      <c r="H13" s="8" t="s">
        <v>377</v>
      </c>
      <c r="I13" s="8" t="s">
        <v>364</v>
      </c>
      <c r="J13" s="58" t="s">
        <v>382</v>
      </c>
    </row>
    <row r="14" ht="52" customHeight="1" spans="1:10">
      <c r="A14" s="2"/>
      <c r="B14" s="2"/>
      <c r="C14" s="8" t="s">
        <v>359</v>
      </c>
      <c r="D14" s="8" t="s">
        <v>374</v>
      </c>
      <c r="E14" s="8" t="s">
        <v>383</v>
      </c>
      <c r="F14" s="8" t="s">
        <v>380</v>
      </c>
      <c r="G14" s="8" t="s">
        <v>381</v>
      </c>
      <c r="H14" s="8" t="s">
        <v>377</v>
      </c>
      <c r="I14" s="8" t="s">
        <v>364</v>
      </c>
      <c r="J14" s="58" t="s">
        <v>384</v>
      </c>
    </row>
    <row r="15" ht="52" customHeight="1" spans="1:10">
      <c r="A15" s="2"/>
      <c r="B15" s="2"/>
      <c r="C15" s="8" t="s">
        <v>359</v>
      </c>
      <c r="D15" s="8" t="s">
        <v>360</v>
      </c>
      <c r="E15" s="8" t="s">
        <v>385</v>
      </c>
      <c r="F15" s="8" t="s">
        <v>386</v>
      </c>
      <c r="G15" s="8" t="s">
        <v>367</v>
      </c>
      <c r="H15" s="8" t="s">
        <v>387</v>
      </c>
      <c r="I15" s="8" t="s">
        <v>364</v>
      </c>
      <c r="J15" s="58" t="s">
        <v>388</v>
      </c>
    </row>
    <row r="16" ht="52" customHeight="1" spans="1:10">
      <c r="A16" s="2"/>
      <c r="B16" s="2"/>
      <c r="C16" s="8" t="s">
        <v>389</v>
      </c>
      <c r="D16" s="8" t="s">
        <v>390</v>
      </c>
      <c r="E16" s="8" t="s">
        <v>391</v>
      </c>
      <c r="F16" s="8" t="s">
        <v>362</v>
      </c>
      <c r="G16" s="8" t="s">
        <v>317</v>
      </c>
      <c r="H16" s="8" t="s">
        <v>377</v>
      </c>
      <c r="I16" s="8" t="s">
        <v>364</v>
      </c>
      <c r="J16" s="58" t="s">
        <v>392</v>
      </c>
    </row>
    <row r="17" ht="52" customHeight="1" spans="1:10">
      <c r="A17" s="2"/>
      <c r="B17" s="2"/>
      <c r="C17" s="8" t="s">
        <v>393</v>
      </c>
      <c r="D17" s="8" t="s">
        <v>394</v>
      </c>
      <c r="E17" s="8" t="s">
        <v>395</v>
      </c>
      <c r="F17" s="8" t="s">
        <v>362</v>
      </c>
      <c r="G17" s="8" t="s">
        <v>396</v>
      </c>
      <c r="H17" s="8" t="s">
        <v>377</v>
      </c>
      <c r="I17" s="8" t="s">
        <v>364</v>
      </c>
      <c r="J17" s="58" t="s">
        <v>397</v>
      </c>
    </row>
    <row r="18" ht="52" customHeight="1" spans="1:10">
      <c r="A18" s="13" t="s">
        <v>195</v>
      </c>
      <c r="B18" s="58" t="s">
        <v>398</v>
      </c>
      <c r="C18" s="2"/>
      <c r="D18" s="2"/>
      <c r="E18" s="2"/>
      <c r="F18" s="2"/>
      <c r="G18" s="2"/>
      <c r="H18" s="2"/>
      <c r="I18" s="2"/>
      <c r="J18" s="2"/>
    </row>
    <row r="19" ht="52" customHeight="1" spans="1:10">
      <c r="A19" s="2"/>
      <c r="B19" s="2"/>
      <c r="C19" s="8" t="s">
        <v>359</v>
      </c>
      <c r="D19" s="8" t="s">
        <v>360</v>
      </c>
      <c r="E19" s="8" t="s">
        <v>399</v>
      </c>
      <c r="F19" s="8" t="s">
        <v>362</v>
      </c>
      <c r="G19" s="8" t="s">
        <v>321</v>
      </c>
      <c r="H19" s="8" t="s">
        <v>400</v>
      </c>
      <c r="I19" s="8" t="s">
        <v>364</v>
      </c>
      <c r="J19" s="58" t="s">
        <v>401</v>
      </c>
    </row>
    <row r="20" ht="52" customHeight="1" spans="1:10">
      <c r="A20" s="2"/>
      <c r="B20" s="2"/>
      <c r="C20" s="8" t="s">
        <v>359</v>
      </c>
      <c r="D20" s="8" t="s">
        <v>360</v>
      </c>
      <c r="E20" s="8" t="s">
        <v>402</v>
      </c>
      <c r="F20" s="8" t="s">
        <v>362</v>
      </c>
      <c r="G20" s="8" t="s">
        <v>317</v>
      </c>
      <c r="H20" s="8" t="s">
        <v>403</v>
      </c>
      <c r="I20" s="8" t="s">
        <v>364</v>
      </c>
      <c r="J20" s="58" t="s">
        <v>404</v>
      </c>
    </row>
    <row r="21" ht="52" customHeight="1" spans="1:10">
      <c r="A21" s="2"/>
      <c r="B21" s="2"/>
      <c r="C21" s="8" t="s">
        <v>359</v>
      </c>
      <c r="D21" s="8" t="s">
        <v>374</v>
      </c>
      <c r="E21" s="8" t="s">
        <v>405</v>
      </c>
      <c r="F21" s="8" t="s">
        <v>362</v>
      </c>
      <c r="G21" s="8" t="s">
        <v>317</v>
      </c>
      <c r="H21" s="8" t="s">
        <v>377</v>
      </c>
      <c r="I21" s="8" t="s">
        <v>364</v>
      </c>
      <c r="J21" s="58" t="s">
        <v>406</v>
      </c>
    </row>
    <row r="22" ht="52" customHeight="1" spans="1:10">
      <c r="A22" s="2"/>
      <c r="B22" s="2"/>
      <c r="C22" s="8" t="s">
        <v>359</v>
      </c>
      <c r="D22" s="8" t="s">
        <v>374</v>
      </c>
      <c r="E22" s="8" t="s">
        <v>407</v>
      </c>
      <c r="F22" s="8" t="s">
        <v>362</v>
      </c>
      <c r="G22" s="8" t="s">
        <v>320</v>
      </c>
      <c r="H22" s="8" t="s">
        <v>377</v>
      </c>
      <c r="I22" s="8" t="s">
        <v>364</v>
      </c>
      <c r="J22" s="58" t="s">
        <v>408</v>
      </c>
    </row>
    <row r="23" ht="52" customHeight="1" spans="1:10">
      <c r="A23" s="2"/>
      <c r="B23" s="2"/>
      <c r="C23" s="8" t="s">
        <v>359</v>
      </c>
      <c r="D23" s="8" t="s">
        <v>374</v>
      </c>
      <c r="E23" s="8" t="s">
        <v>409</v>
      </c>
      <c r="F23" s="8" t="s">
        <v>362</v>
      </c>
      <c r="G23" s="8" t="s">
        <v>317</v>
      </c>
      <c r="H23" s="8" t="s">
        <v>377</v>
      </c>
      <c r="I23" s="8" t="s">
        <v>364</v>
      </c>
      <c r="J23" s="58" t="s">
        <v>410</v>
      </c>
    </row>
    <row r="24" ht="52" customHeight="1" spans="1:10">
      <c r="A24" s="2"/>
      <c r="B24" s="2"/>
      <c r="C24" s="8" t="s">
        <v>389</v>
      </c>
      <c r="D24" s="8" t="s">
        <v>390</v>
      </c>
      <c r="E24" s="8" t="s">
        <v>411</v>
      </c>
      <c r="F24" s="8" t="s">
        <v>362</v>
      </c>
      <c r="G24" s="8" t="s">
        <v>320</v>
      </c>
      <c r="H24" s="8" t="s">
        <v>377</v>
      </c>
      <c r="I24" s="8" t="s">
        <v>364</v>
      </c>
      <c r="J24" s="58" t="s">
        <v>412</v>
      </c>
    </row>
    <row r="25" ht="52" customHeight="1" spans="1:10">
      <c r="A25" s="2"/>
      <c r="B25" s="2"/>
      <c r="C25" s="8" t="s">
        <v>393</v>
      </c>
      <c r="D25" s="8" t="s">
        <v>394</v>
      </c>
      <c r="E25" s="8" t="s">
        <v>413</v>
      </c>
      <c r="F25" s="8" t="s">
        <v>362</v>
      </c>
      <c r="G25" s="8" t="s">
        <v>396</v>
      </c>
      <c r="H25" s="8" t="s">
        <v>377</v>
      </c>
      <c r="I25" s="8" t="s">
        <v>364</v>
      </c>
      <c r="J25" s="58" t="s">
        <v>414</v>
      </c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GridLines="0" showZeros="0" tabSelected="1" workbookViewId="0">
      <selection activeCell="A1" sqref="A1:J1"/>
    </sheetView>
  </sheetViews>
  <sheetFormatPr defaultColWidth="8" defaultRowHeight="13.5" customHeight="1" outlineLevelRow="7"/>
  <cols>
    <col min="1" max="1" width="31.425" customWidth="1"/>
    <col min="2" max="4" width="12.575" customWidth="1"/>
    <col min="5" max="5" width="25.7083333333333" customWidth="1"/>
    <col min="6" max="6" width="11.0083333333333" customWidth="1"/>
    <col min="7" max="7" width="12.575" customWidth="1"/>
    <col min="8" max="8" width="6.70833333333333" customWidth="1"/>
    <col min="9" max="10" width="25.7083333333333" customWidth="1"/>
  </cols>
  <sheetData>
    <row r="1" ht="17.25" customHeight="1" spans="1:10">
      <c r="A1" s="44" t="s">
        <v>37</v>
      </c>
      <c r="B1" s="45"/>
      <c r="C1" s="45"/>
      <c r="D1" s="45" t="s">
        <v>37</v>
      </c>
      <c r="E1" s="45"/>
      <c r="F1" s="45"/>
      <c r="G1" s="45"/>
      <c r="H1" s="45"/>
      <c r="I1" s="45"/>
      <c r="J1" s="45"/>
    </row>
    <row r="2" ht="31.5" customHeight="1" spans="1:10">
      <c r="A2" s="46" t="str">
        <f>"2025"&amp;"年州对下转移支付绩效目标表"</f>
        <v>2025年州对下转移支付绩效目标表</v>
      </c>
      <c r="B2" s="46"/>
      <c r="C2" s="46"/>
      <c r="D2" s="46"/>
      <c r="E2" s="46"/>
      <c r="F2" s="46"/>
      <c r="G2" s="46"/>
      <c r="H2" s="46"/>
      <c r="I2" s="46"/>
      <c r="J2" s="46"/>
    </row>
    <row r="3" ht="26.25" customHeight="1" spans="1:10">
      <c r="A3" s="45" t="str">
        <f>"单位名称："&amp;"元谋县红十字会"</f>
        <v>单位名称：元谋县红十字会</v>
      </c>
      <c r="B3" s="45"/>
      <c r="C3" s="45"/>
      <c r="D3" s="44" t="s">
        <v>101</v>
      </c>
      <c r="E3" s="44"/>
      <c r="F3" s="44"/>
      <c r="G3" s="44"/>
      <c r="H3" s="44"/>
      <c r="I3" s="44"/>
      <c r="J3" s="44"/>
    </row>
    <row r="4" ht="26.25" customHeight="1" spans="1:10">
      <c r="A4" s="47" t="s">
        <v>415</v>
      </c>
      <c r="B4" s="47" t="s">
        <v>416</v>
      </c>
      <c r="C4" s="47" t="s">
        <v>350</v>
      </c>
      <c r="D4" s="47" t="s">
        <v>351</v>
      </c>
      <c r="E4" s="47" t="s">
        <v>352</v>
      </c>
      <c r="F4" s="47" t="s">
        <v>353</v>
      </c>
      <c r="G4" s="47" t="s">
        <v>354</v>
      </c>
      <c r="H4" s="47" t="s">
        <v>355</v>
      </c>
      <c r="I4" s="47" t="s">
        <v>356</v>
      </c>
      <c r="J4" s="47" t="s">
        <v>357</v>
      </c>
    </row>
    <row r="5" ht="26.25" customHeight="1" spans="1:10">
      <c r="A5" s="48" t="s">
        <v>417</v>
      </c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ht="26.25" customHeight="1" spans="1:10">
      <c r="A6" s="50"/>
      <c r="B6" s="50"/>
      <c r="C6" s="50"/>
      <c r="D6" s="50"/>
      <c r="E6" s="50"/>
      <c r="F6" s="51"/>
      <c r="G6" s="50"/>
      <c r="H6" s="51"/>
      <c r="I6" s="50"/>
      <c r="J6" s="50"/>
    </row>
    <row r="7" ht="26.25" customHeight="1" spans="1:10">
      <c r="A7" s="50"/>
      <c r="B7" s="50"/>
      <c r="C7" s="50"/>
      <c r="D7" s="50"/>
      <c r="E7" s="50"/>
      <c r="F7" s="51"/>
      <c r="G7" s="50"/>
      <c r="H7" s="51"/>
      <c r="I7" s="50"/>
      <c r="J7" s="50"/>
    </row>
    <row r="8" ht="21.6" customHeight="1" spans="1:10">
      <c r="A8" s="52"/>
      <c r="B8" s="52"/>
      <c r="C8" s="53"/>
      <c r="D8" s="53"/>
      <c r="E8" s="53"/>
      <c r="F8" s="53"/>
      <c r="G8" s="53"/>
      <c r="H8" s="53"/>
      <c r="I8" s="53"/>
      <c r="J8" s="54"/>
    </row>
  </sheetData>
  <mergeCells count="4">
    <mergeCell ref="A1:J1"/>
    <mergeCell ref="A2:J2"/>
    <mergeCell ref="A3:C3"/>
    <mergeCell ref="D3:J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0"/>
  <sheetViews>
    <sheetView showGridLines="0" showZeros="0" tabSelected="1" workbookViewId="0">
      <selection activeCell="A1" sqref="A1:P1"/>
    </sheetView>
  </sheetViews>
  <sheetFormatPr defaultColWidth="10" defaultRowHeight="12.75" customHeight="1"/>
  <cols>
    <col min="1" max="1" width="70.2833333333333" customWidth="1"/>
    <col min="2" max="2" width="61.85" customWidth="1"/>
    <col min="3" max="4" width="10.575" customWidth="1"/>
    <col min="5" max="16" width="15.1416666666667" customWidth="1"/>
  </cols>
  <sheetData>
    <row r="1" ht="17.25" customHeight="1" spans="1:16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39</v>
      </c>
    </row>
    <row r="2" ht="45" customHeight="1" spans="1:16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.75" customHeight="1" spans="1:16">
      <c r="A3" s="4" t="str">
        <f>"单位名称："&amp;"元谋县红十字会"</f>
        <v>单位名称：元谋县红十字会</v>
      </c>
      <c r="B3" s="33"/>
      <c r="C3" s="33"/>
      <c r="D3" s="33"/>
      <c r="E3" s="34"/>
      <c r="F3" s="33"/>
      <c r="G3" s="33"/>
      <c r="H3" s="33"/>
      <c r="I3" s="33"/>
      <c r="J3" s="33"/>
      <c r="K3" s="33"/>
      <c r="L3" s="34"/>
      <c r="M3" s="34"/>
      <c r="N3" s="34"/>
      <c r="O3" s="34"/>
      <c r="P3" s="6" t="s">
        <v>101</v>
      </c>
    </row>
    <row r="4" ht="21.75" customHeight="1" spans="1:16">
      <c r="A4" s="7" t="s">
        <v>167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ht="21.75" customHeight="1" spans="1:16">
      <c r="A5" s="7"/>
      <c r="B5" s="7" t="s">
        <v>121</v>
      </c>
      <c r="C5" s="7" t="s">
        <v>420</v>
      </c>
      <c r="D5" s="7" t="s">
        <v>424</v>
      </c>
      <c r="E5" s="7"/>
      <c r="F5" s="7" t="s">
        <v>104</v>
      </c>
      <c r="G5" s="7" t="s">
        <v>107</v>
      </c>
      <c r="H5" s="7" t="s">
        <v>425</v>
      </c>
      <c r="I5" s="7" t="s">
        <v>426</v>
      </c>
      <c r="J5" s="7" t="s">
        <v>427</v>
      </c>
      <c r="K5" s="7" t="s">
        <v>111</v>
      </c>
      <c r="L5" s="7"/>
      <c r="M5" s="7"/>
      <c r="N5" s="7"/>
      <c r="O5" s="7"/>
      <c r="P5" s="7"/>
    </row>
    <row r="6" ht="36" customHeight="1" spans="1:16">
      <c r="A6" s="7"/>
      <c r="B6" s="7"/>
      <c r="C6" s="7"/>
      <c r="D6" s="7"/>
      <c r="E6" s="7"/>
      <c r="F6" s="7"/>
      <c r="G6" s="7"/>
      <c r="H6" s="7" t="s">
        <v>106</v>
      </c>
      <c r="I6" s="7"/>
      <c r="J6" s="7"/>
      <c r="K6" s="7" t="s">
        <v>106</v>
      </c>
      <c r="L6" s="7" t="s">
        <v>112</v>
      </c>
      <c r="M6" s="7" t="s">
        <v>428</v>
      </c>
      <c r="N6" s="7" t="s">
        <v>114</v>
      </c>
      <c r="O6" s="7" t="s">
        <v>115</v>
      </c>
      <c r="P6" s="7" t="s">
        <v>116</v>
      </c>
    </row>
    <row r="7" ht="41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</row>
    <row r="8" ht="41.25" customHeight="1" spans="1:16">
      <c r="A8" s="36" t="s">
        <v>104</v>
      </c>
      <c r="B8" s="37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ht="41.25" customHeight="1" spans="1:16">
      <c r="A9" s="42"/>
      <c r="B9" s="43"/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ht="41.5" customHeight="1" spans="1:16">
      <c r="A10" s="42"/>
      <c r="B10" s="43"/>
      <c r="C10" s="38"/>
      <c r="D10" s="39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</sheetData>
  <mergeCells count="15">
    <mergeCell ref="A1:P1"/>
    <mergeCell ref="A2:P2"/>
    <mergeCell ref="F4:P4"/>
    <mergeCell ref="K5:P5"/>
    <mergeCell ref="A8:B8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23"/>
  <sheetViews>
    <sheetView showGridLines="0" showZeros="0" tabSelected="1" workbookViewId="0">
      <selection activeCell="A1" sqref="A1:B1"/>
    </sheetView>
  </sheetViews>
  <sheetFormatPr defaultColWidth="9.28333333333333" defaultRowHeight="13.5" customHeight="1" outlineLevelCol="1"/>
  <cols>
    <col min="1" max="1" width="44.575" customWidth="1"/>
    <col min="2" max="2" width="118.283333333333" customWidth="1"/>
  </cols>
  <sheetData>
    <row r="1" ht="22.5" customHeight="1" spans="1:2">
      <c r="A1" s="131" t="s">
        <v>4</v>
      </c>
      <c r="B1" s="132" t="s">
        <v>5</v>
      </c>
    </row>
    <row r="2" ht="22.5" customHeight="1" spans="1:2">
      <c r="A2" s="133" t="s">
        <v>6</v>
      </c>
      <c r="B2" s="133" t="s">
        <v>7</v>
      </c>
    </row>
    <row r="3" ht="22.5" customHeight="1" spans="1:2">
      <c r="A3" s="134" t="s">
        <v>8</v>
      </c>
      <c r="B3" s="135" t="s">
        <v>9</v>
      </c>
    </row>
    <row r="4" ht="22.5" customHeight="1" spans="1:2">
      <c r="A4" s="134" t="s">
        <v>10</v>
      </c>
      <c r="B4" s="135" t="s">
        <v>11</v>
      </c>
    </row>
    <row r="5" ht="22.5" customHeight="1" spans="1:2">
      <c r="A5" s="134" t="s">
        <v>12</v>
      </c>
      <c r="B5" s="135" t="s">
        <v>13</v>
      </c>
    </row>
    <row r="6" ht="22.5" customHeight="1" spans="1:2">
      <c r="A6" s="134" t="s">
        <v>14</v>
      </c>
      <c r="B6" s="135" t="s">
        <v>15</v>
      </c>
    </row>
    <row r="7" ht="22.5" customHeight="1" spans="1:2">
      <c r="A7" s="134" t="s">
        <v>16</v>
      </c>
      <c r="B7" s="135" t="s">
        <v>17</v>
      </c>
    </row>
    <row r="8" ht="22.5" customHeight="1" spans="1:2">
      <c r="A8" s="134" t="s">
        <v>18</v>
      </c>
      <c r="B8" s="135" t="s">
        <v>19</v>
      </c>
    </row>
    <row r="9" ht="22.5" customHeight="1" spans="1:2">
      <c r="A9" s="134" t="s">
        <v>20</v>
      </c>
      <c r="B9" s="135" t="s">
        <v>21</v>
      </c>
    </row>
    <row r="10" ht="22.5" customHeight="1" spans="1:2">
      <c r="A10" s="134" t="s">
        <v>22</v>
      </c>
      <c r="B10" s="135" t="s">
        <v>23</v>
      </c>
    </row>
    <row r="11" ht="22.5" customHeight="1" spans="1:2">
      <c r="A11" s="134" t="s">
        <v>24</v>
      </c>
      <c r="B11" s="135" t="s">
        <v>25</v>
      </c>
    </row>
    <row r="12" ht="22.5" customHeight="1" spans="1:2">
      <c r="A12" s="134" t="s">
        <v>26</v>
      </c>
      <c r="B12" s="135" t="s">
        <v>25</v>
      </c>
    </row>
    <row r="13" ht="22.5" customHeight="1" spans="1:2">
      <c r="A13" s="134" t="s">
        <v>27</v>
      </c>
      <c r="B13" s="135" t="s">
        <v>28</v>
      </c>
    </row>
    <row r="14" ht="22.5" customHeight="1" spans="1:2">
      <c r="A14" s="134" t="s">
        <v>29</v>
      </c>
      <c r="B14" s="135" t="s">
        <v>30</v>
      </c>
    </row>
    <row r="15" ht="22.5" customHeight="1" spans="1:2">
      <c r="A15" s="134" t="s">
        <v>31</v>
      </c>
      <c r="B15" s="135" t="s">
        <v>32</v>
      </c>
    </row>
    <row r="16" ht="22.5" customHeight="1" spans="1:2">
      <c r="A16" s="134" t="s">
        <v>33</v>
      </c>
      <c r="B16" s="135" t="s">
        <v>34</v>
      </c>
    </row>
    <row r="17" ht="22.5" customHeight="1" spans="1:2">
      <c r="A17" s="134" t="s">
        <v>35</v>
      </c>
      <c r="B17" s="135" t="s">
        <v>36</v>
      </c>
    </row>
    <row r="18" ht="22.5" customHeight="1" spans="1:2">
      <c r="A18" s="134" t="s">
        <v>37</v>
      </c>
      <c r="B18" s="135" t="s">
        <v>38</v>
      </c>
    </row>
    <row r="19" ht="22.5" customHeight="1" spans="1:2">
      <c r="A19" s="134" t="s">
        <v>39</v>
      </c>
      <c r="B19" s="135" t="s">
        <v>40</v>
      </c>
    </row>
    <row r="20" ht="22.5" customHeight="1" spans="1:2">
      <c r="A20" s="134" t="s">
        <v>41</v>
      </c>
      <c r="B20" s="135" t="s">
        <v>42</v>
      </c>
    </row>
    <row r="21" ht="22.5" customHeight="1" spans="1:2">
      <c r="A21" s="134" t="s">
        <v>43</v>
      </c>
      <c r="B21" s="135" t="s">
        <v>44</v>
      </c>
    </row>
    <row r="22" ht="22.5" customHeight="1" spans="1:2">
      <c r="A22" s="134" t="s">
        <v>45</v>
      </c>
      <c r="B22" s="135" t="s">
        <v>46</v>
      </c>
    </row>
    <row r="23" ht="22.5" customHeight="1" spans="1:2">
      <c r="A23" s="134" t="s">
        <v>47</v>
      </c>
      <c r="B23" s="136" t="s">
        <v>48</v>
      </c>
    </row>
  </sheetData>
  <mergeCells count="1">
    <mergeCell ref="A1:B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tabSelected="1" workbookViewId="0">
      <selection activeCell="A1" sqref="A1:Q1"/>
    </sheetView>
  </sheetViews>
  <sheetFormatPr defaultColWidth="8.85" defaultRowHeight="15" customHeight="1"/>
  <cols>
    <col min="1" max="1" width="40.6916666666667" customWidth="1"/>
    <col min="2" max="3" width="36.2583333333333" customWidth="1"/>
    <col min="4" max="5" width="28.575" customWidth="1"/>
    <col min="6" max="6" width="35.55" customWidth="1"/>
    <col min="7" max="17" width="16.9833333333333" customWidth="1"/>
  </cols>
  <sheetData>
    <row r="1" ht="18.75" customHeight="1" spans="1:17">
      <c r="A1" s="24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 t="s">
        <v>41</v>
      </c>
    </row>
    <row r="2" ht="55.95" customHeight="1" spans="1:17">
      <c r="A2" s="26" t="s">
        <v>429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18.75" customHeight="1" spans="1:17">
      <c r="A3" s="27" t="str">
        <f>"单位名称："&amp;"元谋县红十字会"</f>
        <v>单位名称：元谋县红十字会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2" t="s">
        <v>101</v>
      </c>
    </row>
    <row r="4" ht="34.2" customHeight="1" spans="1:17">
      <c r="A4" s="28" t="s">
        <v>167</v>
      </c>
      <c r="B4" s="28" t="s">
        <v>430</v>
      </c>
      <c r="C4" s="28" t="s">
        <v>431</v>
      </c>
      <c r="D4" s="28" t="s">
        <v>432</v>
      </c>
      <c r="E4" s="28" t="s">
        <v>433</v>
      </c>
      <c r="F4" s="28" t="s">
        <v>434</v>
      </c>
      <c r="G4" s="28" t="s">
        <v>423</v>
      </c>
      <c r="H4" s="28"/>
      <c r="I4" s="28"/>
      <c r="J4" s="28"/>
      <c r="K4" s="28"/>
      <c r="L4" s="28"/>
      <c r="M4" s="28"/>
      <c r="N4" s="28"/>
      <c r="O4" s="28"/>
      <c r="P4" s="28"/>
      <c r="Q4" s="28"/>
    </row>
    <row r="5" ht="34.2" customHeight="1" spans="1:17">
      <c r="A5" s="28" t="s">
        <v>435</v>
      </c>
      <c r="B5" s="28" t="s">
        <v>426</v>
      </c>
      <c r="C5" s="28" t="s">
        <v>427</v>
      </c>
      <c r="D5" s="28" t="s">
        <v>436</v>
      </c>
      <c r="E5" s="28"/>
      <c r="F5" s="28"/>
      <c r="G5" s="28" t="s">
        <v>104</v>
      </c>
      <c r="H5" s="28" t="s">
        <v>107</v>
      </c>
      <c r="I5" s="28" t="s">
        <v>425</v>
      </c>
      <c r="J5" s="28" t="s">
        <v>426</v>
      </c>
      <c r="K5" s="28" t="s">
        <v>427</v>
      </c>
      <c r="L5" s="28" t="s">
        <v>436</v>
      </c>
      <c r="M5" s="28"/>
      <c r="N5" s="28"/>
      <c r="O5" s="28"/>
      <c r="P5" s="28"/>
      <c r="Q5" s="28"/>
    </row>
    <row r="6" ht="34.2" customHeight="1" spans="1:17">
      <c r="A6" s="28"/>
      <c r="B6" s="28"/>
      <c r="C6" s="28"/>
      <c r="D6" s="28"/>
      <c r="E6" s="28"/>
      <c r="F6" s="28"/>
      <c r="G6" s="28"/>
      <c r="H6" s="28" t="s">
        <v>106</v>
      </c>
      <c r="I6" s="28"/>
      <c r="J6" s="28"/>
      <c r="K6" s="28"/>
      <c r="L6" s="28" t="s">
        <v>106</v>
      </c>
      <c r="M6" s="28" t="s">
        <v>112</v>
      </c>
      <c r="N6" s="28" t="s">
        <v>113</v>
      </c>
      <c r="O6" s="28" t="s">
        <v>114</v>
      </c>
      <c r="P6" s="28" t="s">
        <v>115</v>
      </c>
      <c r="Q6" s="28" t="s">
        <v>116</v>
      </c>
    </row>
    <row r="7" ht="18.75" customHeight="1" spans="1:17">
      <c r="A7" s="29" t="s">
        <v>316</v>
      </c>
      <c r="B7" s="29" t="s">
        <v>317</v>
      </c>
      <c r="C7" s="29" t="s">
        <v>318</v>
      </c>
      <c r="D7" s="29" t="s">
        <v>319</v>
      </c>
      <c r="E7" s="29" t="s">
        <v>320</v>
      </c>
      <c r="F7" s="29" t="s">
        <v>321</v>
      </c>
      <c r="G7" s="29" t="s">
        <v>322</v>
      </c>
      <c r="H7" s="29" t="s">
        <v>323</v>
      </c>
      <c r="I7" s="29" t="s">
        <v>324</v>
      </c>
      <c r="J7" s="29" t="s">
        <v>286</v>
      </c>
      <c r="K7" s="29" t="s">
        <v>289</v>
      </c>
      <c r="L7" s="29" t="s">
        <v>292</v>
      </c>
      <c r="M7" s="29" t="s">
        <v>295</v>
      </c>
      <c r="N7" s="29" t="s">
        <v>437</v>
      </c>
      <c r="O7" s="29" t="s">
        <v>438</v>
      </c>
      <c r="P7" s="29" t="s">
        <v>439</v>
      </c>
      <c r="Q7" s="29" t="s">
        <v>304</v>
      </c>
    </row>
    <row r="8" ht="39" customHeight="1" spans="1:17">
      <c r="A8" s="29" t="s">
        <v>325</v>
      </c>
      <c r="B8" s="29"/>
      <c r="C8" s="29"/>
      <c r="D8" s="29"/>
      <c r="E8" s="29"/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ht="39.45" customHeight="1" spans="1:17">
      <c r="A9" s="31"/>
      <c r="B9" s="31"/>
      <c r="C9" s="31"/>
      <c r="D9" s="31"/>
      <c r="E9" s="31"/>
      <c r="F9" s="3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ht="39.45" customHeight="1" spans="1:17">
      <c r="A10" s="31"/>
      <c r="B10" s="31"/>
      <c r="C10" s="31"/>
      <c r="D10" s="31"/>
      <c r="E10" s="31"/>
      <c r="F10" s="3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</sheetData>
  <mergeCells count="17">
    <mergeCell ref="A1:Q1"/>
    <mergeCell ref="A2:Q2"/>
    <mergeCell ref="A3:P3"/>
    <mergeCell ref="G4:Q4"/>
    <mergeCell ref="L5:Q5"/>
    <mergeCell ref="A8:F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showGridLines="0" showZeros="0" tabSelected="1" workbookViewId="0">
      <selection activeCell="A1" sqref="A1:G1"/>
    </sheetView>
  </sheetViews>
  <sheetFormatPr defaultColWidth="9.28333333333333" defaultRowHeight="13.5" customHeight="1" outlineLevelRow="7" outlineLevelCol="6"/>
  <cols>
    <col min="1" max="1" width="10" customWidth="1"/>
    <col min="2" max="2" width="50.575" customWidth="1"/>
    <col min="3" max="3" width="13.2833333333333" customWidth="1"/>
    <col min="4" max="4" width="58.7083333333333" customWidth="1"/>
    <col min="5" max="7" width="14.7083333333333" customWidth="1"/>
  </cols>
  <sheetData>
    <row r="1" ht="17.25" customHeight="1" spans="1:7">
      <c r="A1" s="6" t="s">
        <v>43</v>
      </c>
      <c r="B1" s="4"/>
      <c r="C1" s="4"/>
      <c r="D1" s="4"/>
      <c r="E1" s="4"/>
      <c r="F1" s="4"/>
      <c r="G1" s="4"/>
    </row>
    <row r="2" ht="48" customHeight="1" spans="1:7">
      <c r="A2" s="3" t="s">
        <v>44</v>
      </c>
      <c r="B2" s="3"/>
      <c r="C2" s="3"/>
      <c r="D2" s="3"/>
      <c r="E2" s="3"/>
      <c r="F2" s="3"/>
      <c r="G2" s="3"/>
    </row>
    <row r="3" ht="26.25" customHeight="1" spans="1:7">
      <c r="A3" s="6" t="s">
        <v>101</v>
      </c>
      <c r="B3" s="6"/>
      <c r="C3" s="6"/>
      <c r="D3" s="6"/>
      <c r="E3" s="6"/>
      <c r="F3" s="6"/>
      <c r="G3" s="6"/>
    </row>
    <row r="4" ht="26.25" customHeight="1" spans="1:7">
      <c r="A4" s="7" t="s">
        <v>440</v>
      </c>
      <c r="B4" s="7"/>
      <c r="C4" s="7" t="s">
        <v>441</v>
      </c>
      <c r="D4" s="7"/>
      <c r="E4" s="7" t="s">
        <v>442</v>
      </c>
      <c r="F4" s="7" t="s">
        <v>443</v>
      </c>
      <c r="G4" s="7" t="s">
        <v>444</v>
      </c>
    </row>
    <row r="5" ht="26.25" customHeight="1" spans="1:7">
      <c r="A5" s="7" t="s">
        <v>123</v>
      </c>
      <c r="B5" s="7" t="s">
        <v>127</v>
      </c>
      <c r="C5" s="7" t="s">
        <v>123</v>
      </c>
      <c r="D5" s="7" t="s">
        <v>127</v>
      </c>
      <c r="E5" s="7"/>
      <c r="F5" s="7"/>
      <c r="G5" s="7"/>
    </row>
    <row r="6" ht="26.25" customHeight="1" spans="1:7">
      <c r="A6" s="17" t="s">
        <v>417</v>
      </c>
      <c r="B6" s="17" t="s">
        <v>417</v>
      </c>
      <c r="C6" s="17" t="s">
        <v>417</v>
      </c>
      <c r="D6" s="17" t="s">
        <v>417</v>
      </c>
      <c r="E6" s="18" t="s">
        <v>316</v>
      </c>
      <c r="F6" s="18" t="s">
        <v>317</v>
      </c>
      <c r="G6" s="18" t="s">
        <v>318</v>
      </c>
    </row>
    <row r="7" ht="26.25" customHeight="1" spans="1:7">
      <c r="A7" s="19" t="s">
        <v>104</v>
      </c>
      <c r="B7" s="20"/>
      <c r="C7" s="20"/>
      <c r="D7" s="21" t="s">
        <v>104</v>
      </c>
      <c r="E7" s="12"/>
      <c r="F7" s="12"/>
      <c r="G7" s="12"/>
    </row>
    <row r="8" ht="26.25" customHeight="1" spans="1:7">
      <c r="A8" s="22"/>
      <c r="B8" s="22"/>
      <c r="C8" s="22"/>
      <c r="D8" s="23"/>
      <c r="E8" s="12"/>
      <c r="F8" s="12"/>
      <c r="G8" s="12"/>
    </row>
  </sheetData>
  <mergeCells count="9">
    <mergeCell ref="A1:G1"/>
    <mergeCell ref="A2:G2"/>
    <mergeCell ref="A3:G3"/>
    <mergeCell ref="A4:B4"/>
    <mergeCell ref="C4:D4"/>
    <mergeCell ref="A7:D7"/>
    <mergeCell ref="E4:E5"/>
    <mergeCell ref="F4:F5"/>
    <mergeCell ref="G4:G5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9"/>
  <sheetViews>
    <sheetView showGridLines="0" showZeros="0" tabSelected="1" workbookViewId="0">
      <selection activeCell="A1" sqref="A1:R1"/>
    </sheetView>
  </sheetViews>
  <sheetFormatPr defaultColWidth="9.28333333333333" defaultRowHeight="13.5" customHeight="1"/>
  <cols>
    <col min="1" max="1" width="12.85" customWidth="1"/>
    <col min="2" max="2" width="36.85" customWidth="1"/>
    <col min="3" max="18" width="13.575" customWidth="1"/>
  </cols>
  <sheetData>
    <row r="1" ht="17.25" customHeight="1" spans="1:18">
      <c r="A1" s="6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60" customHeight="1" spans="1:18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7.25" customHeight="1" spans="1:18">
      <c r="A3" s="6" t="s">
        <v>445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20.25" customHeight="1" spans="1:18">
      <c r="A4" s="7" t="s">
        <v>337</v>
      </c>
      <c r="B4" s="7"/>
      <c r="C4" s="7" t="s">
        <v>446</v>
      </c>
      <c r="D4" s="7" t="s">
        <v>447</v>
      </c>
      <c r="E4" s="7"/>
      <c r="F4" s="7"/>
      <c r="G4" s="7"/>
      <c r="H4" s="7" t="s">
        <v>448</v>
      </c>
      <c r="I4" s="7"/>
      <c r="J4" s="7"/>
      <c r="K4" s="7" t="s">
        <v>449</v>
      </c>
      <c r="L4" s="7"/>
      <c r="M4" s="7"/>
      <c r="N4" s="7"/>
      <c r="O4" s="7"/>
      <c r="P4" s="7"/>
      <c r="Q4" s="7"/>
      <c r="R4" s="7"/>
    </row>
    <row r="5" ht="28.5" customHeight="1" spans="1:18">
      <c r="A5" s="7" t="s">
        <v>247</v>
      </c>
      <c r="B5" s="7" t="s">
        <v>127</v>
      </c>
      <c r="C5" s="7"/>
      <c r="D5" s="7" t="s">
        <v>106</v>
      </c>
      <c r="E5" s="7" t="s">
        <v>450</v>
      </c>
      <c r="F5" s="7"/>
      <c r="G5" s="7" t="s">
        <v>451</v>
      </c>
      <c r="H5" s="7" t="s">
        <v>106</v>
      </c>
      <c r="I5" s="7" t="s">
        <v>452</v>
      </c>
      <c r="J5" s="7" t="s">
        <v>453</v>
      </c>
      <c r="K5" s="7" t="s">
        <v>106</v>
      </c>
      <c r="L5" s="7" t="s">
        <v>454</v>
      </c>
      <c r="M5" s="7" t="s">
        <v>455</v>
      </c>
      <c r="N5" s="7" t="s">
        <v>456</v>
      </c>
      <c r="O5" s="7" t="s">
        <v>457</v>
      </c>
      <c r="P5" s="7" t="s">
        <v>458</v>
      </c>
      <c r="Q5" s="7" t="s">
        <v>459</v>
      </c>
      <c r="R5" s="7" t="s">
        <v>460</v>
      </c>
    </row>
    <row r="6" ht="19.5" customHeight="1" spans="1:18">
      <c r="A6" s="7"/>
      <c r="B6" s="7"/>
      <c r="C6" s="7"/>
      <c r="D6" s="7"/>
      <c r="E6" s="7" t="s">
        <v>461</v>
      </c>
      <c r="F6" s="7" t="s">
        <v>462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15" customHeight="1" spans="1:18">
      <c r="A7" s="14" t="s">
        <v>104</v>
      </c>
      <c r="B7" s="14" t="s">
        <v>104</v>
      </c>
      <c r="C7" s="15"/>
      <c r="D7" s="15">
        <v>5</v>
      </c>
      <c r="E7" s="15">
        <v>5</v>
      </c>
      <c r="F7" s="15"/>
      <c r="G7" s="15"/>
      <c r="H7" s="15">
        <v>3</v>
      </c>
      <c r="I7" s="15"/>
      <c r="J7" s="15">
        <v>3</v>
      </c>
      <c r="K7" s="15"/>
      <c r="L7" s="15"/>
      <c r="M7" s="15"/>
      <c r="N7" s="15"/>
      <c r="O7" s="15"/>
      <c r="P7" s="15"/>
      <c r="Q7" s="15"/>
      <c r="R7" s="15"/>
    </row>
    <row r="8" ht="15" customHeight="1" spans="1:18">
      <c r="A8" s="14" t="s">
        <v>117</v>
      </c>
      <c r="B8" s="14" t="s">
        <v>118</v>
      </c>
      <c r="C8" s="15"/>
      <c r="D8" s="15">
        <v>5</v>
      </c>
      <c r="E8" s="15">
        <v>5</v>
      </c>
      <c r="F8" s="15"/>
      <c r="G8" s="15"/>
      <c r="H8" s="15">
        <v>3</v>
      </c>
      <c r="I8" s="15"/>
      <c r="J8" s="15">
        <v>3</v>
      </c>
      <c r="K8" s="15"/>
      <c r="L8" s="15"/>
      <c r="M8" s="15"/>
      <c r="N8" s="15"/>
      <c r="O8" s="15"/>
      <c r="P8" s="15"/>
      <c r="Q8" s="15"/>
      <c r="R8" s="15"/>
    </row>
    <row r="9" ht="15" customHeight="1" spans="1:18">
      <c r="A9" s="16" t="s">
        <v>119</v>
      </c>
      <c r="B9" s="16" t="s">
        <v>118</v>
      </c>
      <c r="C9" s="15"/>
      <c r="D9" s="15">
        <v>5</v>
      </c>
      <c r="E9" s="15">
        <v>5</v>
      </c>
      <c r="F9" s="15"/>
      <c r="G9" s="15"/>
      <c r="H9" s="15">
        <v>3</v>
      </c>
      <c r="I9" s="15"/>
      <c r="J9" s="15">
        <v>3</v>
      </c>
      <c r="K9" s="15"/>
      <c r="L9" s="15"/>
      <c r="M9" s="15"/>
      <c r="N9" s="15"/>
      <c r="O9" s="15"/>
      <c r="P9" s="15"/>
      <c r="Q9" s="15"/>
      <c r="R9" s="15"/>
    </row>
  </sheetData>
  <mergeCells count="25">
    <mergeCell ref="A1:R1"/>
    <mergeCell ref="A2:R2"/>
    <mergeCell ref="A3:R3"/>
    <mergeCell ref="A4:B4"/>
    <mergeCell ref="D4:G4"/>
    <mergeCell ref="H4:J4"/>
    <mergeCell ref="K4:R4"/>
    <mergeCell ref="E5:F5"/>
    <mergeCell ref="A7:B7"/>
    <mergeCell ref="A5:A6"/>
    <mergeCell ref="B5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1" sqref="A1:H1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6" width="11" customWidth="1"/>
    <col min="7" max="8" width="19.1416666666667" customWidth="1"/>
  </cols>
  <sheetData>
    <row r="1" ht="14.25" customHeight="1" spans="1:8">
      <c r="A1" s="1" t="s">
        <v>47</v>
      </c>
      <c r="B1" s="2"/>
      <c r="C1" s="2"/>
      <c r="D1" s="2"/>
      <c r="E1" s="2"/>
      <c r="F1" s="2"/>
      <c r="G1" s="2"/>
      <c r="H1" s="2" t="s">
        <v>47</v>
      </c>
    </row>
    <row r="2" ht="45" customHeight="1" spans="1:8">
      <c r="A2" s="3" t="s">
        <v>48</v>
      </c>
      <c r="B2" s="3"/>
      <c r="C2" s="3"/>
      <c r="D2" s="3"/>
      <c r="E2" s="3"/>
      <c r="F2" s="3"/>
      <c r="G2" s="3"/>
      <c r="H2" s="3"/>
    </row>
    <row r="3" ht="13.5" customHeight="1" spans="1:8">
      <c r="A3" s="4" t="str">
        <f>"单位名称："&amp;"元谋县红十字会"</f>
        <v>单位名称：元谋县红十字会</v>
      </c>
      <c r="B3" s="4"/>
      <c r="C3" s="4"/>
      <c r="D3" s="5"/>
      <c r="E3" s="5"/>
      <c r="F3" s="5"/>
      <c r="G3" s="5"/>
      <c r="H3" s="6" t="s">
        <v>101</v>
      </c>
    </row>
    <row r="4" ht="18" customHeight="1" spans="1:8">
      <c r="A4" s="7" t="s">
        <v>124</v>
      </c>
      <c r="B4" s="7" t="s">
        <v>463</v>
      </c>
      <c r="C4" s="7" t="s">
        <v>464</v>
      </c>
      <c r="D4" s="7" t="s">
        <v>465</v>
      </c>
      <c r="E4" s="7" t="s">
        <v>420</v>
      </c>
      <c r="F4" s="7" t="s">
        <v>466</v>
      </c>
      <c r="G4" s="7"/>
      <c r="H4" s="7"/>
    </row>
    <row r="5" ht="18" customHeight="1" spans="1:8">
      <c r="A5" s="7"/>
      <c r="B5" s="7"/>
      <c r="C5" s="7"/>
      <c r="D5" s="7"/>
      <c r="E5" s="7"/>
      <c r="F5" s="7" t="s">
        <v>421</v>
      </c>
      <c r="G5" s="7" t="s">
        <v>467</v>
      </c>
      <c r="H5" s="7" t="s">
        <v>468</v>
      </c>
    </row>
    <row r="6" ht="21" customHeight="1" spans="1:8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3.25" customHeight="1" spans="1:8">
      <c r="A7" s="9" t="s">
        <v>104</v>
      </c>
      <c r="B7" s="10"/>
      <c r="C7" s="10"/>
      <c r="D7" s="10"/>
      <c r="E7" s="11"/>
      <c r="F7" s="12"/>
      <c r="G7" s="12"/>
      <c r="H7" s="12"/>
    </row>
    <row r="8" ht="23.25" customHeight="1" spans="1:8">
      <c r="A8" s="13"/>
      <c r="B8" s="13"/>
      <c r="C8" s="13"/>
      <c r="D8" s="13"/>
      <c r="E8" s="13"/>
      <c r="F8" s="12"/>
      <c r="G8" s="12"/>
      <c r="H8" s="12"/>
    </row>
    <row r="9" ht="23.25" customHeight="1" spans="1:8">
      <c r="A9" s="13" t="s">
        <v>277</v>
      </c>
      <c r="B9" s="13"/>
      <c r="C9" s="13"/>
      <c r="D9" s="13"/>
      <c r="E9" s="13"/>
      <c r="F9" s="12"/>
      <c r="G9" s="12"/>
      <c r="H9" s="12"/>
    </row>
  </sheetData>
  <mergeCells count="10">
    <mergeCell ref="A1:H1"/>
    <mergeCell ref="A2:H2"/>
    <mergeCell ref="A3:C3"/>
    <mergeCell ref="F4:H4"/>
    <mergeCell ref="A7:E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tabSelected="1" workbookViewId="0">
      <selection activeCell="A1" sqref="A1:D1"/>
    </sheetView>
  </sheetViews>
  <sheetFormatPr defaultColWidth="9.28333333333333" defaultRowHeight="14.25" customHeight="1" outlineLevelCol="3"/>
  <cols>
    <col min="1" max="1" width="46.1416666666667" customWidth="1"/>
    <col min="2" max="2" width="50.2833333333333" customWidth="1"/>
    <col min="3" max="3" width="47.1416666666667" customWidth="1"/>
    <col min="4" max="4" width="53.85" customWidth="1"/>
  </cols>
  <sheetData>
    <row r="1" ht="13.5" customHeight="1" spans="1:4">
      <c r="A1" s="6" t="s">
        <v>8</v>
      </c>
      <c r="B1" s="4"/>
      <c r="C1" s="4"/>
      <c r="D1" s="4" t="s">
        <v>8</v>
      </c>
    </row>
    <row r="2" ht="45" customHeight="1" spans="1:4">
      <c r="A2" s="3" t="s">
        <v>49</v>
      </c>
      <c r="B2" s="3"/>
      <c r="C2" s="3"/>
      <c r="D2" s="3"/>
    </row>
    <row r="3" ht="21" customHeight="1" spans="1:4">
      <c r="A3" s="4" t="str">
        <f>"单位名称："&amp;"元谋县红十字会"</f>
        <v>单位名称：元谋县红十字会</v>
      </c>
      <c r="B3" s="4"/>
      <c r="C3" s="119"/>
      <c r="D3" s="6" t="s">
        <v>50</v>
      </c>
    </row>
    <row r="4" ht="19.5" customHeight="1" spans="1:4">
      <c r="A4" s="120" t="s">
        <v>51</v>
      </c>
      <c r="B4" s="120"/>
      <c r="C4" s="120" t="s">
        <v>52</v>
      </c>
      <c r="D4" s="120"/>
    </row>
    <row r="5" ht="19.5" customHeight="1" spans="1:4">
      <c r="A5" s="120" t="s">
        <v>53</v>
      </c>
      <c r="B5" s="120" t="s">
        <v>54</v>
      </c>
      <c r="C5" s="120" t="s">
        <v>55</v>
      </c>
      <c r="D5" s="120" t="s">
        <v>54</v>
      </c>
    </row>
    <row r="6" ht="19.5" customHeight="1" spans="1:4">
      <c r="A6" s="120"/>
      <c r="B6" s="120"/>
      <c r="C6" s="120"/>
      <c r="D6" s="120"/>
    </row>
    <row r="7" ht="25.3" customHeight="1" spans="1:4">
      <c r="A7" s="121" t="s">
        <v>56</v>
      </c>
      <c r="B7" s="67">
        <v>1115003.24</v>
      </c>
      <c r="C7" s="121" t="s">
        <v>57</v>
      </c>
      <c r="D7" s="122"/>
    </row>
    <row r="8" ht="25.3" customHeight="1" spans="1:4">
      <c r="A8" s="121" t="s">
        <v>58</v>
      </c>
      <c r="B8" s="67"/>
      <c r="C8" s="121" t="s">
        <v>59</v>
      </c>
      <c r="D8" s="122"/>
    </row>
    <row r="9" ht="25.3" customHeight="1" spans="1:4">
      <c r="A9" s="121" t="s">
        <v>60</v>
      </c>
      <c r="B9" s="67"/>
      <c r="C9" s="121" t="s">
        <v>61</v>
      </c>
      <c r="D9" s="122"/>
    </row>
    <row r="10" ht="25.3" customHeight="1" spans="1:4">
      <c r="A10" s="121" t="s">
        <v>62</v>
      </c>
      <c r="B10" s="67"/>
      <c r="C10" s="121" t="s">
        <v>63</v>
      </c>
      <c r="D10" s="122"/>
    </row>
    <row r="11" ht="25.3" customHeight="1" spans="1:4">
      <c r="A11" s="121" t="s">
        <v>64</v>
      </c>
      <c r="B11" s="67"/>
      <c r="C11" s="121" t="s">
        <v>65</v>
      </c>
      <c r="D11" s="122"/>
    </row>
    <row r="12" ht="20.25" customHeight="1" spans="1:4">
      <c r="A12" s="121" t="s">
        <v>66</v>
      </c>
      <c r="B12" s="67"/>
      <c r="C12" s="121" t="s">
        <v>67</v>
      </c>
      <c r="D12" s="122"/>
    </row>
    <row r="13" ht="20.25" customHeight="1" spans="1:4">
      <c r="A13" s="121" t="s">
        <v>68</v>
      </c>
      <c r="B13" s="67"/>
      <c r="C13" s="121" t="s">
        <v>69</v>
      </c>
      <c r="D13" s="122"/>
    </row>
    <row r="14" ht="20.25" customHeight="1" spans="1:4">
      <c r="A14" s="121" t="s">
        <v>70</v>
      </c>
      <c r="B14" s="67"/>
      <c r="C14" s="121" t="s">
        <v>71</v>
      </c>
      <c r="D14" s="122">
        <v>975169.21</v>
      </c>
    </row>
    <row r="15" ht="20.25" customHeight="1" spans="1:4">
      <c r="A15" s="97" t="s">
        <v>72</v>
      </c>
      <c r="B15" s="67"/>
      <c r="C15" s="121" t="s">
        <v>73</v>
      </c>
      <c r="D15" s="122"/>
    </row>
    <row r="16" ht="20.25" customHeight="1" spans="1:4">
      <c r="A16" s="97" t="s">
        <v>74</v>
      </c>
      <c r="B16" s="67"/>
      <c r="C16" s="121" t="s">
        <v>75</v>
      </c>
      <c r="D16" s="122">
        <v>64073.95</v>
      </c>
    </row>
    <row r="17" ht="20.25" customHeight="1" spans="1:4">
      <c r="A17" s="101" t="s">
        <v>76</v>
      </c>
      <c r="B17" s="67">
        <v>1115003.24</v>
      </c>
      <c r="C17" s="121" t="s">
        <v>77</v>
      </c>
      <c r="D17" s="122"/>
    </row>
    <row r="18" ht="20.25" customHeight="1" spans="1:4">
      <c r="A18" s="123"/>
      <c r="B18" s="124"/>
      <c r="C18" s="121" t="s">
        <v>78</v>
      </c>
      <c r="D18" s="122"/>
    </row>
    <row r="19" ht="20.25" customHeight="1" spans="1:4">
      <c r="A19" s="123"/>
      <c r="B19" s="124"/>
      <c r="C19" s="121" t="s">
        <v>79</v>
      </c>
      <c r="D19" s="122"/>
    </row>
    <row r="20" ht="20.25" customHeight="1" spans="1:4">
      <c r="A20" s="123"/>
      <c r="B20" s="124"/>
      <c r="C20" s="121" t="s">
        <v>80</v>
      </c>
      <c r="D20" s="122"/>
    </row>
    <row r="21" ht="20.25" customHeight="1" spans="1:4">
      <c r="A21" s="123"/>
      <c r="B21" s="124"/>
      <c r="C21" s="121" t="s">
        <v>81</v>
      </c>
      <c r="D21" s="122"/>
    </row>
    <row r="22" ht="20.25" customHeight="1" spans="1:4">
      <c r="A22" s="123"/>
      <c r="B22" s="124"/>
      <c r="C22" s="121" t="s">
        <v>82</v>
      </c>
      <c r="D22" s="122"/>
    </row>
    <row r="23" ht="20.25" customHeight="1" spans="1:4">
      <c r="A23" s="123"/>
      <c r="B23" s="124"/>
      <c r="C23" s="121" t="s">
        <v>83</v>
      </c>
      <c r="D23" s="122"/>
    </row>
    <row r="24" ht="20.25" customHeight="1" spans="1:4">
      <c r="A24" s="123"/>
      <c r="B24" s="124"/>
      <c r="C24" s="121" t="s">
        <v>84</v>
      </c>
      <c r="D24" s="122"/>
    </row>
    <row r="25" ht="20.25" customHeight="1" spans="1:4">
      <c r="A25" s="123"/>
      <c r="B25" s="124"/>
      <c r="C25" s="121" t="s">
        <v>85</v>
      </c>
      <c r="D25" s="122"/>
    </row>
    <row r="26" ht="20.25" customHeight="1" spans="1:4">
      <c r="A26" s="123"/>
      <c r="B26" s="124"/>
      <c r="C26" s="121" t="s">
        <v>86</v>
      </c>
      <c r="D26" s="122">
        <v>75760.08</v>
      </c>
    </row>
    <row r="27" ht="20.25" customHeight="1" spans="1:4">
      <c r="A27" s="123"/>
      <c r="B27" s="124"/>
      <c r="C27" s="121" t="s">
        <v>87</v>
      </c>
      <c r="D27" s="122"/>
    </row>
    <row r="28" ht="20.25" customHeight="1" spans="1:4">
      <c r="A28" s="123"/>
      <c r="B28" s="124"/>
      <c r="C28" s="121" t="s">
        <v>88</v>
      </c>
      <c r="D28" s="122"/>
    </row>
    <row r="29" ht="20.25" customHeight="1" spans="1:4">
      <c r="A29" s="123"/>
      <c r="B29" s="124"/>
      <c r="C29" s="121" t="s">
        <v>89</v>
      </c>
      <c r="D29" s="122"/>
    </row>
    <row r="30" ht="20.25" customHeight="1" spans="1:4">
      <c r="A30" s="123"/>
      <c r="B30" s="124"/>
      <c r="C30" s="121" t="s">
        <v>90</v>
      </c>
      <c r="D30" s="122"/>
    </row>
    <row r="31" ht="20.25" customHeight="1" spans="1:4">
      <c r="A31" s="123"/>
      <c r="B31" s="124"/>
      <c r="C31" s="121" t="s">
        <v>91</v>
      </c>
      <c r="D31" s="122"/>
    </row>
    <row r="32" ht="20.25" customHeight="1" spans="1:4">
      <c r="A32" s="123"/>
      <c r="B32" s="124"/>
      <c r="C32" s="121" t="s">
        <v>92</v>
      </c>
      <c r="D32" s="122"/>
    </row>
    <row r="33" ht="20.25" customHeight="1" spans="1:4">
      <c r="A33" s="123"/>
      <c r="B33" s="124"/>
      <c r="C33" s="121" t="s">
        <v>93</v>
      </c>
      <c r="D33" s="122"/>
    </row>
    <row r="34" ht="20.25" customHeight="1" spans="1:4">
      <c r="A34" s="123"/>
      <c r="B34" s="124"/>
      <c r="C34" s="121" t="s">
        <v>94</v>
      </c>
      <c r="D34" s="122"/>
    </row>
    <row r="35" ht="20.25" customHeight="1" spans="1:4">
      <c r="A35" s="123"/>
      <c r="B35" s="124"/>
      <c r="C35" s="121" t="s">
        <v>95</v>
      </c>
      <c r="D35" s="122"/>
    </row>
    <row r="36" ht="20.25" customHeight="1" spans="1:4">
      <c r="A36" s="123"/>
      <c r="B36" s="124"/>
      <c r="C36" s="121" t="s">
        <v>96</v>
      </c>
      <c r="D36" s="122"/>
    </row>
    <row r="37" ht="20.25" customHeight="1" spans="1:4">
      <c r="A37" s="97" t="s">
        <v>97</v>
      </c>
      <c r="B37" s="125"/>
      <c r="C37" s="121" t="s">
        <v>98</v>
      </c>
      <c r="D37" s="126" t="s">
        <v>1</v>
      </c>
    </row>
    <row r="38" ht="20.25" customHeight="1" spans="1:4">
      <c r="A38" s="127" t="s">
        <v>99</v>
      </c>
      <c r="B38" s="128">
        <v>1115003.24</v>
      </c>
      <c r="C38" s="129" t="s">
        <v>100</v>
      </c>
      <c r="D38" s="130">
        <v>1115003.24</v>
      </c>
    </row>
  </sheetData>
  <mergeCells count="9">
    <mergeCell ref="A1:D1"/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abSelected="1" workbookViewId="0">
      <selection activeCell="A1" sqref="A1:T1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5.4166666666667" customWidth="1"/>
  </cols>
  <sheetData>
    <row r="1" ht="15.85" customHeight="1" spans="1:20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 t="s">
        <v>10</v>
      </c>
    </row>
    <row r="2" ht="30.75" customHeight="1" spans="1:20">
      <c r="A2" s="116" t="str">
        <f>"2025"&amp;"年部门收入预算表"</f>
        <v>2025年部门收入预算表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customHeight="1" spans="1:20">
      <c r="A3" s="4" t="str">
        <f>"单位名称："&amp;"元谋县红十字会"</f>
        <v>单位名称：元谋县红十字会</v>
      </c>
      <c r="B3" s="4"/>
      <c r="C3" s="6" t="s">
        <v>101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Height="1" spans="1:20">
      <c r="A4" s="7" t="s">
        <v>102</v>
      </c>
      <c r="B4" s="7" t="s">
        <v>103</v>
      </c>
      <c r="C4" s="7" t="s">
        <v>104</v>
      </c>
      <c r="D4" s="7" t="s">
        <v>105</v>
      </c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97</v>
      </c>
      <c r="P4" s="7"/>
      <c r="Q4" s="7"/>
      <c r="R4" s="7"/>
      <c r="S4" s="7"/>
      <c r="T4" s="7"/>
    </row>
    <row r="5" customHeight="1" spans="1:20">
      <c r="A5" s="7"/>
      <c r="B5" s="7"/>
      <c r="C5" s="7"/>
      <c r="D5" s="7" t="s">
        <v>106</v>
      </c>
      <c r="E5" s="7" t="s">
        <v>107</v>
      </c>
      <c r="F5" s="7" t="s">
        <v>108</v>
      </c>
      <c r="G5" s="7" t="s">
        <v>109</v>
      </c>
      <c r="H5" s="7" t="s">
        <v>110</v>
      </c>
      <c r="I5" s="7" t="s">
        <v>111</v>
      </c>
      <c r="J5" s="7"/>
      <c r="K5" s="7"/>
      <c r="L5" s="7"/>
      <c r="M5" s="7"/>
      <c r="N5" s="7"/>
      <c r="O5" s="7" t="s">
        <v>106</v>
      </c>
      <c r="P5" s="7" t="s">
        <v>107</v>
      </c>
      <c r="Q5" s="7" t="s">
        <v>108</v>
      </c>
      <c r="R5" s="7" t="s">
        <v>109</v>
      </c>
      <c r="S5" s="7" t="s">
        <v>110</v>
      </c>
      <c r="T5" s="7" t="s">
        <v>111</v>
      </c>
    </row>
    <row r="6" ht="26.25" customHeight="1" spans="1:20">
      <c r="A6" s="7"/>
      <c r="B6" s="7"/>
      <c r="C6" s="7"/>
      <c r="D6" s="7"/>
      <c r="E6" s="7"/>
      <c r="F6" s="7"/>
      <c r="G6" s="7"/>
      <c r="H6" s="7"/>
      <c r="I6" s="7" t="s">
        <v>106</v>
      </c>
      <c r="J6" s="7" t="s">
        <v>112</v>
      </c>
      <c r="K6" s="7" t="s">
        <v>113</v>
      </c>
      <c r="L6" s="7" t="s">
        <v>114</v>
      </c>
      <c r="M6" s="7" t="s">
        <v>115</v>
      </c>
      <c r="N6" s="7" t="s">
        <v>116</v>
      </c>
      <c r="O6" s="7"/>
      <c r="P6" s="7"/>
      <c r="Q6" s="7"/>
      <c r="R6" s="7"/>
      <c r="S6" s="7"/>
      <c r="T6" s="7"/>
    </row>
    <row r="7" ht="31.6" customHeight="1" spans="1:20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>
        <v>19</v>
      </c>
      <c r="T7" s="118">
        <v>20</v>
      </c>
    </row>
    <row r="8" ht="31.5" customHeight="1" spans="1:20">
      <c r="A8" s="118" t="s">
        <v>104</v>
      </c>
      <c r="B8" s="118"/>
      <c r="C8" s="12">
        <v>1115003.24</v>
      </c>
      <c r="D8" s="12">
        <v>1115003.24</v>
      </c>
      <c r="E8" s="12">
        <v>1115003.24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31.6" customHeight="1" spans="1:20">
      <c r="A9" s="22" t="s">
        <v>117</v>
      </c>
      <c r="B9" s="22" t="s">
        <v>118</v>
      </c>
      <c r="C9" s="12">
        <v>1115003.24</v>
      </c>
      <c r="D9" s="12">
        <v>1115003.24</v>
      </c>
      <c r="E9" s="12">
        <v>1115003.24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31.6" customHeight="1" spans="1:20">
      <c r="A10" s="84" t="s">
        <v>119</v>
      </c>
      <c r="B10" s="84" t="s">
        <v>118</v>
      </c>
      <c r="C10" s="12">
        <v>1115003.24</v>
      </c>
      <c r="D10" s="12">
        <v>1115003.24</v>
      </c>
      <c r="E10" s="12">
        <v>1115003.24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1"/>
  <sheetViews>
    <sheetView showZeros="0" tabSelected="1" workbookViewId="0">
      <selection activeCell="A1" sqref="A1:S1"/>
    </sheetView>
  </sheetViews>
  <sheetFormatPr defaultColWidth="9" defaultRowHeight="13.5" customHeight="1"/>
  <cols>
    <col min="1" max="3" width="17.425" customWidth="1"/>
    <col min="4" max="4" width="32" customWidth="1"/>
    <col min="5" max="7" width="28.575" customWidth="1"/>
    <col min="8" max="19" width="18.4166666666667" customWidth="1"/>
  </cols>
  <sheetData>
    <row r="1" ht="16.35" customHeight="1" spans="1:19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 t="s">
        <v>12</v>
      </c>
    </row>
    <row r="2" ht="30.75" customHeight="1" spans="1:19">
      <c r="A2" s="3" t="str">
        <f t="shared" ref="A2:C2" si="0">"2025"&amp;"年部门支出预算表"</f>
        <v>2025年部门支出预算表</v>
      </c>
      <c r="B2" s="3"/>
      <c r="C2" s="3" t="str">
        <f t="shared" si="0"/>
        <v>2025年部门支出预算表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35" customHeight="1" spans="1:19">
      <c r="A3" s="4" t="str">
        <f>"单位名称："&amp;"元谋县红十字会"</f>
        <v>单位名称：元谋县红十字会</v>
      </c>
      <c r="B3" s="4"/>
      <c r="C3" s="4"/>
      <c r="D3" s="4"/>
      <c r="E3" s="115"/>
      <c r="F3" s="115"/>
      <c r="G3" s="6" t="s">
        <v>101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24.25" customHeight="1" spans="1:19">
      <c r="A4" s="7" t="s">
        <v>120</v>
      </c>
      <c r="B4" s="7"/>
      <c r="C4" s="7" t="s">
        <v>121</v>
      </c>
      <c r="D4" s="7"/>
      <c r="E4" s="7" t="s">
        <v>122</v>
      </c>
      <c r="F4" s="7"/>
      <c r="G4" s="7"/>
      <c r="H4" s="7" t="str">
        <f>"2025"&amp;"年预算数"</f>
        <v>2025年预算数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Height="1" spans="1:19">
      <c r="A5" s="7" t="s">
        <v>123</v>
      </c>
      <c r="B5" s="7" t="s">
        <v>124</v>
      </c>
      <c r="C5" s="7" t="s">
        <v>125</v>
      </c>
      <c r="D5" s="7" t="s">
        <v>126</v>
      </c>
      <c r="E5" s="7" t="s">
        <v>123</v>
      </c>
      <c r="F5" s="7" t="s">
        <v>127</v>
      </c>
      <c r="G5" s="7" t="s">
        <v>104</v>
      </c>
      <c r="H5" s="7" t="s">
        <v>107</v>
      </c>
      <c r="I5" s="7"/>
      <c r="J5" s="7"/>
      <c r="K5" s="7" t="s">
        <v>108</v>
      </c>
      <c r="L5" s="7" t="s">
        <v>109</v>
      </c>
      <c r="M5" s="7" t="s">
        <v>128</v>
      </c>
      <c r="N5" s="7" t="s">
        <v>111</v>
      </c>
      <c r="O5" s="7"/>
      <c r="P5" s="7"/>
      <c r="Q5" s="7"/>
      <c r="R5" s="7"/>
      <c r="S5" s="7"/>
    </row>
    <row r="6" ht="27.75" customHeight="1" spans="1:19">
      <c r="A6" s="7"/>
      <c r="B6" s="7"/>
      <c r="C6" s="7"/>
      <c r="D6" s="7"/>
      <c r="E6" s="7"/>
      <c r="F6" s="7"/>
      <c r="G6" s="7"/>
      <c r="H6" s="7" t="s">
        <v>106</v>
      </c>
      <c r="I6" s="7" t="s">
        <v>129</v>
      </c>
      <c r="J6" s="7" t="s">
        <v>130</v>
      </c>
      <c r="K6" s="7"/>
      <c r="L6" s="7"/>
      <c r="M6" s="7"/>
      <c r="N6" s="7" t="s">
        <v>106</v>
      </c>
      <c r="O6" s="7" t="s">
        <v>131</v>
      </c>
      <c r="P6" s="7" t="s">
        <v>132</v>
      </c>
      <c r="Q6" s="7" t="s">
        <v>133</v>
      </c>
      <c r="R6" s="7" t="s">
        <v>134</v>
      </c>
      <c r="S6" s="7" t="s">
        <v>135</v>
      </c>
    </row>
    <row r="7" ht="20.35" customHeight="1" spans="1:19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ht="29.25" customHeight="1" spans="1:19">
      <c r="A8" s="88" t="s">
        <v>104</v>
      </c>
      <c r="B8" s="88"/>
      <c r="C8" s="88" t="s">
        <v>104</v>
      </c>
      <c r="D8" s="89"/>
      <c r="E8" s="12"/>
      <c r="F8" s="12"/>
      <c r="G8" s="12">
        <v>1115003.24</v>
      </c>
      <c r="H8" s="12">
        <v>1115003.24</v>
      </c>
      <c r="I8" s="12">
        <v>1095003.24</v>
      </c>
      <c r="J8" s="12">
        <v>20000</v>
      </c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90" t="s">
        <v>117</v>
      </c>
      <c r="B9" s="90" t="s">
        <v>118</v>
      </c>
      <c r="C9" s="90"/>
      <c r="D9" s="90"/>
      <c r="E9" s="12"/>
      <c r="F9" s="12"/>
      <c r="G9" s="12">
        <v>1115003.24</v>
      </c>
      <c r="H9" s="12">
        <v>1115003.24</v>
      </c>
      <c r="I9" s="12">
        <v>1095003.24</v>
      </c>
      <c r="J9" s="12">
        <v>20000</v>
      </c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91" t="s">
        <v>119</v>
      </c>
      <c r="B10" s="91" t="s">
        <v>118</v>
      </c>
      <c r="C10" s="90"/>
      <c r="D10" s="90"/>
      <c r="E10" s="12"/>
      <c r="F10" s="12"/>
      <c r="G10" s="12">
        <v>1115003.24</v>
      </c>
      <c r="H10" s="12">
        <v>1115003.24</v>
      </c>
      <c r="I10" s="12">
        <v>1095003.24</v>
      </c>
      <c r="J10" s="12">
        <v>20000</v>
      </c>
      <c r="K10" s="12"/>
      <c r="L10" s="12"/>
      <c r="M10" s="12"/>
      <c r="N10" s="12"/>
      <c r="O10" s="12"/>
      <c r="P10" s="12"/>
      <c r="Q10" s="12"/>
      <c r="R10" s="12"/>
      <c r="S10" s="12"/>
    </row>
    <row r="11" ht="29.25" customHeight="1" spans="1:19">
      <c r="A11" s="88"/>
      <c r="B11" s="88"/>
      <c r="C11" s="90" t="s">
        <v>136</v>
      </c>
      <c r="D11" s="90" t="s">
        <v>137</v>
      </c>
      <c r="E11" s="83"/>
      <c r="F11" s="49"/>
      <c r="G11" s="12">
        <v>67722</v>
      </c>
      <c r="H11" s="12">
        <v>67722</v>
      </c>
      <c r="I11" s="12">
        <v>67722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9.25" customHeight="1" spans="1:19">
      <c r="A12" s="2"/>
      <c r="B12" s="2"/>
      <c r="C12" s="2"/>
      <c r="D12" s="2"/>
      <c r="E12" s="83" t="s">
        <v>138</v>
      </c>
      <c r="F12" s="49" t="s">
        <v>139</v>
      </c>
      <c r="G12" s="12">
        <v>1800</v>
      </c>
      <c r="H12" s="12">
        <v>1800</v>
      </c>
      <c r="I12" s="12">
        <v>1800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9.25" customHeight="1" spans="1:19">
      <c r="A13" s="2"/>
      <c r="B13" s="2"/>
      <c r="C13" s="2"/>
      <c r="D13" s="2"/>
      <c r="E13" s="83" t="s">
        <v>140</v>
      </c>
      <c r="F13" s="49" t="s">
        <v>141</v>
      </c>
      <c r="G13" s="12">
        <v>65922</v>
      </c>
      <c r="H13" s="12">
        <v>65922</v>
      </c>
      <c r="I13" s="12">
        <v>65922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9.25" customHeight="1" spans="1:19">
      <c r="A14" s="2"/>
      <c r="B14" s="2"/>
      <c r="C14" s="90" t="s">
        <v>142</v>
      </c>
      <c r="D14" s="90" t="s">
        <v>143</v>
      </c>
      <c r="E14" s="2"/>
      <c r="F14" s="2"/>
      <c r="G14" s="12">
        <v>93055.05</v>
      </c>
      <c r="H14" s="12">
        <v>93055.05</v>
      </c>
      <c r="I14" s="12">
        <v>93055.05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9.25" customHeight="1" spans="1:19">
      <c r="A15" s="2"/>
      <c r="B15" s="2"/>
      <c r="C15" s="2"/>
      <c r="D15" s="2"/>
      <c r="E15" s="83" t="s">
        <v>144</v>
      </c>
      <c r="F15" s="49" t="s">
        <v>145</v>
      </c>
      <c r="G15" s="12">
        <v>93055.05</v>
      </c>
      <c r="H15" s="12">
        <v>93055.05</v>
      </c>
      <c r="I15" s="12">
        <v>93055.05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9.25" customHeight="1" spans="1:19">
      <c r="A16" s="2"/>
      <c r="B16" s="2"/>
      <c r="C16" s="90" t="s">
        <v>146</v>
      </c>
      <c r="D16" s="90" t="s">
        <v>147</v>
      </c>
      <c r="E16" s="2"/>
      <c r="F16" s="2"/>
      <c r="G16" s="12">
        <v>794392.16</v>
      </c>
      <c r="H16" s="12">
        <v>794392.16</v>
      </c>
      <c r="I16" s="12">
        <v>794392.16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9.25" customHeight="1" spans="1:19">
      <c r="A17" s="2"/>
      <c r="B17" s="2"/>
      <c r="C17" s="2"/>
      <c r="D17" s="2"/>
      <c r="E17" s="83" t="s">
        <v>148</v>
      </c>
      <c r="F17" s="49" t="s">
        <v>149</v>
      </c>
      <c r="G17" s="12">
        <v>706334</v>
      </c>
      <c r="H17" s="12">
        <v>706334</v>
      </c>
      <c r="I17" s="12">
        <v>706334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9.25" customHeight="1" spans="1:19">
      <c r="A18" s="2"/>
      <c r="B18" s="2"/>
      <c r="C18" s="2"/>
      <c r="D18" s="2"/>
      <c r="E18" s="83" t="s">
        <v>144</v>
      </c>
      <c r="F18" s="49" t="s">
        <v>145</v>
      </c>
      <c r="G18" s="12">
        <v>3374.8</v>
      </c>
      <c r="H18" s="12">
        <v>3374.8</v>
      </c>
      <c r="I18" s="12">
        <v>3374.8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9.25" customHeight="1" spans="1:19">
      <c r="A19" s="2"/>
      <c r="B19" s="2"/>
      <c r="C19" s="2"/>
      <c r="D19" s="2"/>
      <c r="E19" s="83" t="s">
        <v>150</v>
      </c>
      <c r="F19" s="49" t="s">
        <v>151</v>
      </c>
      <c r="G19" s="12">
        <v>81833.36</v>
      </c>
      <c r="H19" s="12">
        <v>81833.36</v>
      </c>
      <c r="I19" s="12">
        <v>81833.36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9.25" customHeight="1" spans="1:19">
      <c r="A20" s="2"/>
      <c r="B20" s="2"/>
      <c r="C20" s="2"/>
      <c r="D20" s="2"/>
      <c r="E20" s="83" t="s">
        <v>152</v>
      </c>
      <c r="F20" s="49" t="s">
        <v>153</v>
      </c>
      <c r="G20" s="12">
        <v>2850</v>
      </c>
      <c r="H20" s="12">
        <v>2850</v>
      </c>
      <c r="I20" s="12">
        <v>2850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9.25" customHeight="1" spans="1:19">
      <c r="A21" s="2"/>
      <c r="B21" s="2"/>
      <c r="C21" s="90" t="s">
        <v>154</v>
      </c>
      <c r="D21" s="90" t="s">
        <v>155</v>
      </c>
      <c r="E21" s="2"/>
      <c r="F21" s="2"/>
      <c r="G21" s="12">
        <v>20000</v>
      </c>
      <c r="H21" s="12">
        <v>20000</v>
      </c>
      <c r="I21" s="12"/>
      <c r="J21" s="12">
        <v>20000</v>
      </c>
      <c r="K21" s="12"/>
      <c r="L21" s="12"/>
      <c r="M21" s="12"/>
      <c r="N21" s="12"/>
      <c r="O21" s="12"/>
      <c r="P21" s="12"/>
      <c r="Q21" s="12"/>
      <c r="R21" s="12"/>
      <c r="S21" s="12"/>
    </row>
    <row r="22" ht="29.25" customHeight="1" spans="1:19">
      <c r="A22" s="2"/>
      <c r="B22" s="2"/>
      <c r="C22" s="2"/>
      <c r="D22" s="2"/>
      <c r="E22" s="83" t="s">
        <v>150</v>
      </c>
      <c r="F22" s="49" t="s">
        <v>151</v>
      </c>
      <c r="G22" s="12">
        <v>10000</v>
      </c>
      <c r="H22" s="12">
        <v>10000</v>
      </c>
      <c r="I22" s="12"/>
      <c r="J22" s="12">
        <v>10000</v>
      </c>
      <c r="K22" s="12"/>
      <c r="L22" s="12"/>
      <c r="M22" s="12"/>
      <c r="N22" s="12"/>
      <c r="O22" s="12"/>
      <c r="P22" s="12"/>
      <c r="Q22" s="12"/>
      <c r="R22" s="12"/>
      <c r="S22" s="12"/>
    </row>
    <row r="23" ht="29.25" customHeight="1" spans="1:19">
      <c r="A23" s="2"/>
      <c r="B23" s="2"/>
      <c r="C23" s="2"/>
      <c r="D23" s="2"/>
      <c r="E23" s="83" t="s">
        <v>156</v>
      </c>
      <c r="F23" s="49" t="s">
        <v>157</v>
      </c>
      <c r="G23" s="12">
        <v>10000</v>
      </c>
      <c r="H23" s="12">
        <v>10000</v>
      </c>
      <c r="I23" s="12"/>
      <c r="J23" s="12">
        <v>10000</v>
      </c>
      <c r="K23" s="12"/>
      <c r="L23" s="12"/>
      <c r="M23" s="12"/>
      <c r="N23" s="12"/>
      <c r="O23" s="12"/>
      <c r="P23" s="12"/>
      <c r="Q23" s="12"/>
      <c r="R23" s="12"/>
      <c r="S23" s="12"/>
    </row>
    <row r="24" ht="29.25" customHeight="1" spans="1:19">
      <c r="A24" s="2"/>
      <c r="B24" s="2"/>
      <c r="C24" s="90" t="s">
        <v>158</v>
      </c>
      <c r="D24" s="90" t="s">
        <v>159</v>
      </c>
      <c r="E24" s="2"/>
      <c r="F24" s="2"/>
      <c r="G24" s="12">
        <v>32783.75</v>
      </c>
      <c r="H24" s="12">
        <v>32783.75</v>
      </c>
      <c r="I24" s="12">
        <v>32783.75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9.25" customHeight="1" spans="1:19">
      <c r="A25" s="2"/>
      <c r="B25" s="2"/>
      <c r="C25" s="2"/>
      <c r="D25" s="2"/>
      <c r="E25" s="83" t="s">
        <v>144</v>
      </c>
      <c r="F25" s="49" t="s">
        <v>145</v>
      </c>
      <c r="G25" s="12">
        <v>32783.75</v>
      </c>
      <c r="H25" s="12">
        <v>32783.75</v>
      </c>
      <c r="I25" s="12">
        <v>32783.75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9.25" customHeight="1" spans="1:19">
      <c r="A26" s="2"/>
      <c r="B26" s="2"/>
      <c r="C26" s="90" t="s">
        <v>160</v>
      </c>
      <c r="D26" s="90" t="s">
        <v>161</v>
      </c>
      <c r="E26" s="2"/>
      <c r="F26" s="2"/>
      <c r="G26" s="12">
        <v>29050.2</v>
      </c>
      <c r="H26" s="12">
        <v>29050.2</v>
      </c>
      <c r="I26" s="12">
        <v>29050.2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9.25" customHeight="1" spans="1:19">
      <c r="A27" s="2"/>
      <c r="B27" s="2"/>
      <c r="C27" s="2"/>
      <c r="D27" s="2"/>
      <c r="E27" s="83" t="s">
        <v>144</v>
      </c>
      <c r="F27" s="49" t="s">
        <v>145</v>
      </c>
      <c r="G27" s="12">
        <v>29050.2</v>
      </c>
      <c r="H27" s="12">
        <v>29050.2</v>
      </c>
      <c r="I27" s="12">
        <v>29050.2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9.25" customHeight="1" spans="1:19">
      <c r="A28" s="2"/>
      <c r="B28" s="2"/>
      <c r="C28" s="90" t="s">
        <v>162</v>
      </c>
      <c r="D28" s="90" t="s">
        <v>163</v>
      </c>
      <c r="E28" s="2"/>
      <c r="F28" s="2"/>
      <c r="G28" s="12">
        <v>2240</v>
      </c>
      <c r="H28" s="12">
        <v>2240</v>
      </c>
      <c r="I28" s="12">
        <v>2240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9.25" customHeight="1" spans="1:19">
      <c r="A29" s="2"/>
      <c r="B29" s="2"/>
      <c r="C29" s="2"/>
      <c r="D29" s="2"/>
      <c r="E29" s="83" t="s">
        <v>144</v>
      </c>
      <c r="F29" s="49" t="s">
        <v>145</v>
      </c>
      <c r="G29" s="12">
        <v>2240</v>
      </c>
      <c r="H29" s="12">
        <v>2240</v>
      </c>
      <c r="I29" s="12">
        <v>2240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9.25" customHeight="1" spans="1:19">
      <c r="A30" s="2"/>
      <c r="B30" s="2"/>
      <c r="C30" s="90" t="s">
        <v>164</v>
      </c>
      <c r="D30" s="90" t="s">
        <v>165</v>
      </c>
      <c r="E30" s="2"/>
      <c r="F30" s="2"/>
      <c r="G30" s="12">
        <v>75760.08</v>
      </c>
      <c r="H30" s="12">
        <v>75760.08</v>
      </c>
      <c r="I30" s="12">
        <v>75760.08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9.25" customHeight="1" spans="1:19">
      <c r="A31" s="2"/>
      <c r="B31" s="2"/>
      <c r="C31" s="2"/>
      <c r="D31" s="2"/>
      <c r="E31" s="83" t="s">
        <v>166</v>
      </c>
      <c r="F31" s="49" t="s">
        <v>165</v>
      </c>
      <c r="G31" s="12">
        <v>75760.08</v>
      </c>
      <c r="H31" s="12">
        <v>75760.08</v>
      </c>
      <c r="I31" s="12">
        <v>75760.08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</row>
  </sheetData>
  <mergeCells count="21">
    <mergeCell ref="A1:S1"/>
    <mergeCell ref="A2:S2"/>
    <mergeCell ref="A3:D3"/>
    <mergeCell ref="G3:S3"/>
    <mergeCell ref="A4:B4"/>
    <mergeCell ref="C4:D4"/>
    <mergeCell ref="E4:F4"/>
    <mergeCell ref="H4:S4"/>
    <mergeCell ref="H5:J5"/>
    <mergeCell ref="N5:S5"/>
    <mergeCell ref="A8:F8"/>
    <mergeCell ref="A5:A6"/>
    <mergeCell ref="B5:B6"/>
    <mergeCell ref="C5:C6"/>
    <mergeCell ref="D5:D6"/>
    <mergeCell ref="E5:E6"/>
    <mergeCell ref="F5:F6"/>
    <mergeCell ref="G5:G6"/>
    <mergeCell ref="K5:K6"/>
    <mergeCell ref="L5:L6"/>
    <mergeCell ref="M5:M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52"/>
  <sheetViews>
    <sheetView showZeros="0" tabSelected="1" topLeftCell="I1" workbookViewId="0">
      <selection activeCell="A1" sqref="A1:U1"/>
    </sheetView>
  </sheetViews>
  <sheetFormatPr defaultColWidth="9" defaultRowHeight="13.5" customHeight="1"/>
  <cols>
    <col min="1" max="5" width="17.425" customWidth="1"/>
    <col min="6" max="6" width="32" customWidth="1"/>
    <col min="7" max="9" width="28.575" customWidth="1"/>
    <col min="10" max="21" width="18.4166666666667" customWidth="1"/>
  </cols>
  <sheetData>
    <row r="1" ht="17.85" customHeight="1" spans="1:2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 t="s">
        <v>14</v>
      </c>
    </row>
    <row r="2" ht="30.75" customHeight="1" spans="1:21">
      <c r="A2" s="116" t="str">
        <f t="shared" ref="A2:E2" si="0">"2025"&amp;"年部门支出情况表（人员类、运转类公用经费项目）"</f>
        <v>2025年部门支出情况表（人员类、运转类公用经费项目）</v>
      </c>
      <c r="B2" s="116"/>
      <c r="C2" s="116"/>
      <c r="D2" s="116"/>
      <c r="E2" s="116" t="str">
        <f t="shared" si="0"/>
        <v>2025年部门支出情况表（人员类、运转类公用经费项目）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customHeight="1" spans="1:21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4"/>
      <c r="H3" s="4"/>
      <c r="I3" s="6" t="s">
        <v>101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4.25" customHeight="1" spans="1:21">
      <c r="A4" s="7" t="s">
        <v>120</v>
      </c>
      <c r="B4" s="7"/>
      <c r="C4" s="7" t="s">
        <v>167</v>
      </c>
      <c r="D4" s="7"/>
      <c r="E4" s="7" t="s">
        <v>121</v>
      </c>
      <c r="F4" s="7"/>
      <c r="G4" s="7" t="s">
        <v>122</v>
      </c>
      <c r="H4" s="7"/>
      <c r="I4" s="7"/>
      <c r="J4" s="7" t="s">
        <v>54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Height="1" spans="1:21">
      <c r="A5" s="7" t="s">
        <v>123</v>
      </c>
      <c r="B5" s="7" t="s">
        <v>124</v>
      </c>
      <c r="C5" s="7" t="s">
        <v>168</v>
      </c>
      <c r="D5" s="7" t="s">
        <v>169</v>
      </c>
      <c r="E5" s="7" t="s">
        <v>125</v>
      </c>
      <c r="F5" s="7" t="s">
        <v>126</v>
      </c>
      <c r="G5" s="7" t="s">
        <v>123</v>
      </c>
      <c r="H5" s="7" t="s">
        <v>127</v>
      </c>
      <c r="I5" s="7" t="s">
        <v>104</v>
      </c>
      <c r="J5" s="7" t="s">
        <v>107</v>
      </c>
      <c r="K5" s="7"/>
      <c r="L5" s="7"/>
      <c r="M5" s="7" t="s">
        <v>108</v>
      </c>
      <c r="N5" s="7" t="s">
        <v>109</v>
      </c>
      <c r="O5" s="7" t="s">
        <v>110</v>
      </c>
      <c r="P5" s="7" t="s">
        <v>111</v>
      </c>
      <c r="Q5" s="7"/>
      <c r="R5" s="7"/>
      <c r="S5" s="7"/>
      <c r="T5" s="7"/>
      <c r="U5" s="7"/>
    </row>
    <row r="6" ht="27.75" customHeight="1" spans="1:21">
      <c r="A6" s="7"/>
      <c r="B6" s="7"/>
      <c r="C6" s="7" t="s">
        <v>168</v>
      </c>
      <c r="D6" s="7"/>
      <c r="E6" s="7"/>
      <c r="F6" s="7"/>
      <c r="G6" s="7"/>
      <c r="H6" s="7"/>
      <c r="I6" s="7"/>
      <c r="J6" s="7" t="s">
        <v>106</v>
      </c>
      <c r="K6" s="7" t="s">
        <v>129</v>
      </c>
      <c r="L6" s="7" t="s">
        <v>130</v>
      </c>
      <c r="M6" s="7"/>
      <c r="N6" s="7"/>
      <c r="O6" s="7"/>
      <c r="P6" s="7" t="s">
        <v>106</v>
      </c>
      <c r="Q6" s="7" t="s">
        <v>112</v>
      </c>
      <c r="R6" s="7" t="s">
        <v>113</v>
      </c>
      <c r="S6" s="7" t="s">
        <v>114</v>
      </c>
      <c r="T6" s="7" t="s">
        <v>170</v>
      </c>
      <c r="U6" s="7" t="s">
        <v>116</v>
      </c>
    </row>
    <row r="7" ht="20.35" customHeight="1" spans="1:2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</row>
    <row r="8" ht="29.25" customHeight="1" spans="1:21">
      <c r="A8" s="88" t="s">
        <v>104</v>
      </c>
      <c r="B8" s="88"/>
      <c r="C8" s="88"/>
      <c r="D8" s="88"/>
      <c r="E8" s="88" t="s">
        <v>104</v>
      </c>
      <c r="F8" s="89"/>
      <c r="G8" s="117"/>
      <c r="H8" s="117"/>
      <c r="I8" s="12">
        <v>1095003.24</v>
      </c>
      <c r="J8" s="12">
        <v>1095003.24</v>
      </c>
      <c r="K8" s="12">
        <v>1095003.24</v>
      </c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4" customHeight="1" spans="1:21">
      <c r="A9" s="90" t="s">
        <v>117</v>
      </c>
      <c r="B9" s="90" t="s">
        <v>118</v>
      </c>
      <c r="C9" s="90"/>
      <c r="D9" s="90"/>
      <c r="E9" s="90"/>
      <c r="F9" s="90"/>
      <c r="G9" s="117"/>
      <c r="H9" s="117"/>
      <c r="I9" s="12">
        <v>1095003.24</v>
      </c>
      <c r="J9" s="12">
        <v>1095003.24</v>
      </c>
      <c r="K9" s="12">
        <v>1095003.24</v>
      </c>
      <c r="L9" s="12"/>
      <c r="M9" s="12"/>
      <c r="N9" s="12"/>
      <c r="O9" s="12"/>
      <c r="P9" s="12"/>
      <c r="Q9" s="12"/>
      <c r="R9" s="12"/>
      <c r="S9" s="12"/>
      <c r="T9" s="12"/>
      <c r="U9" s="12"/>
    </row>
    <row r="10" ht="24" customHeight="1" spans="1:21">
      <c r="A10" s="91" t="s">
        <v>119</v>
      </c>
      <c r="B10" s="91" t="s">
        <v>118</v>
      </c>
      <c r="C10" s="112"/>
      <c r="D10" s="112"/>
      <c r="E10" s="90"/>
      <c r="F10" s="90"/>
      <c r="G10" s="117"/>
      <c r="H10" s="117"/>
      <c r="I10" s="12">
        <v>1095003.24</v>
      </c>
      <c r="J10" s="12">
        <v>1095003.24</v>
      </c>
      <c r="K10" s="12">
        <v>1095003.24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29.25" customHeight="1" spans="1:21">
      <c r="A11" s="88"/>
      <c r="B11" s="88"/>
      <c r="C11" s="112" t="s">
        <v>171</v>
      </c>
      <c r="D11" s="112" t="s">
        <v>172</v>
      </c>
      <c r="E11" s="90"/>
      <c r="F11" s="90"/>
      <c r="G11" s="22"/>
      <c r="H11" s="92"/>
      <c r="I11" s="12">
        <v>557114</v>
      </c>
      <c r="J11" s="12">
        <v>557114</v>
      </c>
      <c r="K11" s="12">
        <v>557114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29.25" customHeight="1" spans="1:21">
      <c r="A12" s="88"/>
      <c r="B12" s="88"/>
      <c r="C12" s="88"/>
      <c r="D12" s="88"/>
      <c r="E12" s="90" t="s">
        <v>146</v>
      </c>
      <c r="F12" s="90" t="s">
        <v>147</v>
      </c>
      <c r="G12" s="22"/>
      <c r="H12" s="92"/>
      <c r="I12" s="12">
        <v>557114</v>
      </c>
      <c r="J12" s="12">
        <v>557114</v>
      </c>
      <c r="K12" s="12">
        <v>557114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29.25" customHeight="1" spans="1:21">
      <c r="A13" s="2"/>
      <c r="B13" s="2"/>
      <c r="C13" s="2"/>
      <c r="D13" s="2"/>
      <c r="E13" s="2"/>
      <c r="F13" s="2"/>
      <c r="G13" s="22" t="s">
        <v>148</v>
      </c>
      <c r="H13" s="92" t="s">
        <v>149</v>
      </c>
      <c r="I13" s="12">
        <v>557114</v>
      </c>
      <c r="J13" s="12">
        <v>557114</v>
      </c>
      <c r="K13" s="12">
        <v>557114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29.25" customHeight="1" spans="1:21">
      <c r="A14" s="2"/>
      <c r="B14" s="2"/>
      <c r="C14" s="112" t="s">
        <v>173</v>
      </c>
      <c r="D14" s="112" t="s">
        <v>174</v>
      </c>
      <c r="E14" s="2"/>
      <c r="F14" s="2"/>
      <c r="G14" s="2"/>
      <c r="H14" s="2"/>
      <c r="I14" s="12">
        <v>93055.05</v>
      </c>
      <c r="J14" s="12">
        <v>93055.05</v>
      </c>
      <c r="K14" s="12">
        <v>93055.05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29.25" customHeight="1" spans="1:21">
      <c r="A15" s="2"/>
      <c r="B15" s="2"/>
      <c r="C15" s="2"/>
      <c r="D15" s="2"/>
      <c r="E15" s="90" t="s">
        <v>142</v>
      </c>
      <c r="F15" s="90" t="s">
        <v>143</v>
      </c>
      <c r="G15" s="2"/>
      <c r="H15" s="2"/>
      <c r="I15" s="12">
        <v>93055.05</v>
      </c>
      <c r="J15" s="12">
        <v>93055.05</v>
      </c>
      <c r="K15" s="12">
        <v>93055.05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29.25" customHeight="1" spans="1:21">
      <c r="A16" s="2"/>
      <c r="B16" s="2"/>
      <c r="C16" s="2"/>
      <c r="D16" s="2"/>
      <c r="E16" s="2"/>
      <c r="F16" s="2"/>
      <c r="G16" s="22" t="s">
        <v>144</v>
      </c>
      <c r="H16" s="92" t="s">
        <v>145</v>
      </c>
      <c r="I16" s="12">
        <v>93055.05</v>
      </c>
      <c r="J16" s="12">
        <v>93055.05</v>
      </c>
      <c r="K16" s="12">
        <v>93055.05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29.25" customHeight="1" spans="1:21">
      <c r="A17" s="2"/>
      <c r="B17" s="2"/>
      <c r="C17" s="112" t="s">
        <v>175</v>
      </c>
      <c r="D17" s="112" t="s">
        <v>145</v>
      </c>
      <c r="E17" s="2"/>
      <c r="F17" s="2"/>
      <c r="G17" s="2"/>
      <c r="H17" s="2"/>
      <c r="I17" s="12">
        <v>67448.75</v>
      </c>
      <c r="J17" s="12">
        <v>67448.75</v>
      </c>
      <c r="K17" s="12">
        <v>67448.75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29.25" customHeight="1" spans="1:21">
      <c r="A18" s="2"/>
      <c r="B18" s="2"/>
      <c r="C18" s="2"/>
      <c r="D18" s="2"/>
      <c r="E18" s="90" t="s">
        <v>146</v>
      </c>
      <c r="F18" s="90" t="s">
        <v>147</v>
      </c>
      <c r="G18" s="2"/>
      <c r="H18" s="2"/>
      <c r="I18" s="12">
        <v>3374.8</v>
      </c>
      <c r="J18" s="12">
        <v>3374.8</v>
      </c>
      <c r="K18" s="12">
        <v>3374.8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29.25" customHeight="1" spans="1:21">
      <c r="A19" s="2"/>
      <c r="B19" s="2"/>
      <c r="C19" s="2"/>
      <c r="D19" s="2"/>
      <c r="E19" s="2"/>
      <c r="F19" s="2"/>
      <c r="G19" s="22" t="s">
        <v>144</v>
      </c>
      <c r="H19" s="92" t="s">
        <v>145</v>
      </c>
      <c r="I19" s="12">
        <v>3374.8</v>
      </c>
      <c r="J19" s="12">
        <v>3374.8</v>
      </c>
      <c r="K19" s="12">
        <v>3374.8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29.25" customHeight="1" spans="1:21">
      <c r="A20" s="2"/>
      <c r="B20" s="2"/>
      <c r="C20" s="2"/>
      <c r="D20" s="2"/>
      <c r="E20" s="90" t="s">
        <v>158</v>
      </c>
      <c r="F20" s="90" t="s">
        <v>159</v>
      </c>
      <c r="G20" s="2"/>
      <c r="H20" s="2"/>
      <c r="I20" s="12">
        <v>32783.75</v>
      </c>
      <c r="J20" s="12">
        <v>32783.75</v>
      </c>
      <c r="K20" s="12">
        <v>32783.75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29.25" customHeight="1" spans="1:21">
      <c r="A21" s="2"/>
      <c r="B21" s="2"/>
      <c r="C21" s="2"/>
      <c r="D21" s="2"/>
      <c r="E21" s="2"/>
      <c r="F21" s="2"/>
      <c r="G21" s="22" t="s">
        <v>144</v>
      </c>
      <c r="H21" s="92" t="s">
        <v>145</v>
      </c>
      <c r="I21" s="12">
        <v>32783.75</v>
      </c>
      <c r="J21" s="12">
        <v>32783.75</v>
      </c>
      <c r="K21" s="12">
        <v>32783.75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29.25" customHeight="1" spans="1:21">
      <c r="A22" s="2"/>
      <c r="B22" s="2"/>
      <c r="C22" s="2"/>
      <c r="D22" s="2"/>
      <c r="E22" s="90" t="s">
        <v>160</v>
      </c>
      <c r="F22" s="90" t="s">
        <v>161</v>
      </c>
      <c r="G22" s="2"/>
      <c r="H22" s="2"/>
      <c r="I22" s="12">
        <v>29050.2</v>
      </c>
      <c r="J22" s="12">
        <v>29050.2</v>
      </c>
      <c r="K22" s="12">
        <v>29050.2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29.25" customHeight="1" spans="1:21">
      <c r="A23" s="2"/>
      <c r="B23" s="2"/>
      <c r="C23" s="2"/>
      <c r="D23" s="2"/>
      <c r="E23" s="2"/>
      <c r="F23" s="2"/>
      <c r="G23" s="22" t="s">
        <v>144</v>
      </c>
      <c r="H23" s="92" t="s">
        <v>145</v>
      </c>
      <c r="I23" s="12">
        <v>29050.2</v>
      </c>
      <c r="J23" s="12">
        <v>29050.2</v>
      </c>
      <c r="K23" s="12">
        <v>29050.2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29.25" customHeight="1" spans="1:21">
      <c r="A24" s="2"/>
      <c r="B24" s="2"/>
      <c r="C24" s="2"/>
      <c r="D24" s="2"/>
      <c r="E24" s="90" t="s">
        <v>162</v>
      </c>
      <c r="F24" s="90" t="s">
        <v>163</v>
      </c>
      <c r="G24" s="2"/>
      <c r="H24" s="2"/>
      <c r="I24" s="12">
        <v>2240</v>
      </c>
      <c r="J24" s="12">
        <v>2240</v>
      </c>
      <c r="K24" s="12">
        <v>2240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29.25" customHeight="1" spans="1:21">
      <c r="A25" s="2"/>
      <c r="B25" s="2"/>
      <c r="C25" s="2"/>
      <c r="D25" s="2"/>
      <c r="E25" s="2"/>
      <c r="F25" s="2"/>
      <c r="G25" s="22" t="s">
        <v>144</v>
      </c>
      <c r="H25" s="92" t="s">
        <v>145</v>
      </c>
      <c r="I25" s="12">
        <v>2240</v>
      </c>
      <c r="J25" s="12">
        <v>2240</v>
      </c>
      <c r="K25" s="12">
        <v>2240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29.25" customHeight="1" spans="1:21">
      <c r="A26" s="2"/>
      <c r="B26" s="2"/>
      <c r="C26" s="112" t="s">
        <v>176</v>
      </c>
      <c r="D26" s="112" t="s">
        <v>165</v>
      </c>
      <c r="E26" s="2"/>
      <c r="F26" s="2"/>
      <c r="G26" s="2"/>
      <c r="H26" s="2"/>
      <c r="I26" s="12">
        <v>75760.08</v>
      </c>
      <c r="J26" s="12">
        <v>75760.08</v>
      </c>
      <c r="K26" s="12">
        <v>75760.08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29.25" customHeight="1" spans="1:21">
      <c r="A27" s="2"/>
      <c r="B27" s="2"/>
      <c r="C27" s="2"/>
      <c r="D27" s="2"/>
      <c r="E27" s="90" t="s">
        <v>164</v>
      </c>
      <c r="F27" s="90" t="s">
        <v>165</v>
      </c>
      <c r="G27" s="2"/>
      <c r="H27" s="2"/>
      <c r="I27" s="12">
        <v>75760.08</v>
      </c>
      <c r="J27" s="12">
        <v>75760.08</v>
      </c>
      <c r="K27" s="12">
        <v>75760.08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29.25" customHeight="1" spans="1:21">
      <c r="A28" s="2"/>
      <c r="B28" s="2"/>
      <c r="C28" s="2"/>
      <c r="D28" s="2"/>
      <c r="E28" s="2"/>
      <c r="F28" s="2"/>
      <c r="G28" s="22" t="s">
        <v>166</v>
      </c>
      <c r="H28" s="92" t="s">
        <v>165</v>
      </c>
      <c r="I28" s="12">
        <v>75760.08</v>
      </c>
      <c r="J28" s="12">
        <v>75760.08</v>
      </c>
      <c r="K28" s="12">
        <v>75760.08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29.25" customHeight="1" spans="1:21">
      <c r="A29" s="2"/>
      <c r="B29" s="2"/>
      <c r="C29" s="112" t="s">
        <v>177</v>
      </c>
      <c r="D29" s="112" t="s">
        <v>178</v>
      </c>
      <c r="E29" s="2"/>
      <c r="F29" s="2"/>
      <c r="G29" s="2"/>
      <c r="H29" s="2"/>
      <c r="I29" s="12">
        <v>21393.36</v>
      </c>
      <c r="J29" s="12">
        <v>21393.36</v>
      </c>
      <c r="K29" s="12">
        <v>21393.36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29.25" customHeight="1" spans="1:21">
      <c r="A30" s="2"/>
      <c r="B30" s="2"/>
      <c r="C30" s="2"/>
      <c r="D30" s="2"/>
      <c r="E30" s="90" t="s">
        <v>146</v>
      </c>
      <c r="F30" s="90" t="s">
        <v>147</v>
      </c>
      <c r="G30" s="2"/>
      <c r="H30" s="2"/>
      <c r="I30" s="12">
        <v>21393.36</v>
      </c>
      <c r="J30" s="12">
        <v>21393.36</v>
      </c>
      <c r="K30" s="12">
        <v>21393.36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29.25" customHeight="1" spans="1:21">
      <c r="A31" s="2"/>
      <c r="B31" s="2"/>
      <c r="C31" s="2"/>
      <c r="D31" s="2"/>
      <c r="E31" s="2"/>
      <c r="F31" s="2"/>
      <c r="G31" s="22" t="s">
        <v>150</v>
      </c>
      <c r="H31" s="92" t="s">
        <v>151</v>
      </c>
      <c r="I31" s="12">
        <v>21393.36</v>
      </c>
      <c r="J31" s="12">
        <v>21393.36</v>
      </c>
      <c r="K31" s="12">
        <v>21393.36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29.25" customHeight="1" spans="1:21">
      <c r="A32" s="2"/>
      <c r="B32" s="2"/>
      <c r="C32" s="112" t="s">
        <v>179</v>
      </c>
      <c r="D32" s="112" t="s">
        <v>180</v>
      </c>
      <c r="E32" s="2"/>
      <c r="F32" s="2"/>
      <c r="G32" s="2"/>
      <c r="H32" s="2"/>
      <c r="I32" s="12">
        <v>5040</v>
      </c>
      <c r="J32" s="12">
        <v>5040</v>
      </c>
      <c r="K32" s="12">
        <v>5040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29.25" customHeight="1" spans="1:21">
      <c r="A33" s="2"/>
      <c r="B33" s="2"/>
      <c r="C33" s="2"/>
      <c r="D33" s="2"/>
      <c r="E33" s="90" t="s">
        <v>146</v>
      </c>
      <c r="F33" s="90" t="s">
        <v>147</v>
      </c>
      <c r="G33" s="2"/>
      <c r="H33" s="2"/>
      <c r="I33" s="12">
        <v>5040</v>
      </c>
      <c r="J33" s="12">
        <v>5040</v>
      </c>
      <c r="K33" s="12">
        <v>5040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29.25" customHeight="1" spans="1:21">
      <c r="A34" s="2"/>
      <c r="B34" s="2"/>
      <c r="C34" s="2"/>
      <c r="D34" s="2"/>
      <c r="E34" s="2"/>
      <c r="F34" s="2"/>
      <c r="G34" s="22" t="s">
        <v>150</v>
      </c>
      <c r="H34" s="92" t="s">
        <v>151</v>
      </c>
      <c r="I34" s="12">
        <v>5040</v>
      </c>
      <c r="J34" s="12">
        <v>5040</v>
      </c>
      <c r="K34" s="12">
        <v>5040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29.25" customHeight="1" spans="1:21">
      <c r="A35" s="2"/>
      <c r="B35" s="2"/>
      <c r="C35" s="112" t="s">
        <v>181</v>
      </c>
      <c r="D35" s="112" t="s">
        <v>182</v>
      </c>
      <c r="E35" s="2"/>
      <c r="F35" s="2"/>
      <c r="G35" s="2"/>
      <c r="H35" s="2"/>
      <c r="I35" s="12">
        <v>5000</v>
      </c>
      <c r="J35" s="12">
        <v>5000</v>
      </c>
      <c r="K35" s="12">
        <v>5000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29.25" customHeight="1" spans="1:21">
      <c r="A36" s="2"/>
      <c r="B36" s="2"/>
      <c r="C36" s="2"/>
      <c r="D36" s="2"/>
      <c r="E36" s="90" t="s">
        <v>146</v>
      </c>
      <c r="F36" s="90" t="s">
        <v>147</v>
      </c>
      <c r="G36" s="2"/>
      <c r="H36" s="2"/>
      <c r="I36" s="12">
        <v>5000</v>
      </c>
      <c r="J36" s="12">
        <v>5000</v>
      </c>
      <c r="K36" s="12">
        <v>5000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29.25" customHeight="1" spans="1:21">
      <c r="A37" s="2"/>
      <c r="B37" s="2"/>
      <c r="C37" s="2"/>
      <c r="D37" s="2"/>
      <c r="E37" s="2"/>
      <c r="F37" s="2"/>
      <c r="G37" s="22" t="s">
        <v>150</v>
      </c>
      <c r="H37" s="92" t="s">
        <v>151</v>
      </c>
      <c r="I37" s="12">
        <v>5000</v>
      </c>
      <c r="J37" s="12">
        <v>5000</v>
      </c>
      <c r="K37" s="12">
        <v>5000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29.25" customHeight="1" spans="1:21">
      <c r="A38" s="2"/>
      <c r="B38" s="2"/>
      <c r="C38" s="112" t="s">
        <v>183</v>
      </c>
      <c r="D38" s="112" t="s">
        <v>184</v>
      </c>
      <c r="E38" s="2"/>
      <c r="F38" s="2"/>
      <c r="G38" s="2"/>
      <c r="H38" s="2"/>
      <c r="I38" s="12">
        <v>149220</v>
      </c>
      <c r="J38" s="12">
        <v>149220</v>
      </c>
      <c r="K38" s="12">
        <v>149220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29.25" customHeight="1" spans="1:21">
      <c r="A39" s="2"/>
      <c r="B39" s="2"/>
      <c r="C39" s="2"/>
      <c r="D39" s="2"/>
      <c r="E39" s="90" t="s">
        <v>146</v>
      </c>
      <c r="F39" s="90" t="s">
        <v>147</v>
      </c>
      <c r="G39" s="2"/>
      <c r="H39" s="2"/>
      <c r="I39" s="12">
        <v>149220</v>
      </c>
      <c r="J39" s="12">
        <v>149220</v>
      </c>
      <c r="K39" s="12">
        <v>149220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9.25" customHeight="1" spans="1:21">
      <c r="A40" s="2"/>
      <c r="B40" s="2"/>
      <c r="C40" s="2"/>
      <c r="D40" s="2"/>
      <c r="E40" s="2"/>
      <c r="F40" s="2"/>
      <c r="G40" s="22" t="s">
        <v>148</v>
      </c>
      <c r="H40" s="92" t="s">
        <v>149</v>
      </c>
      <c r="I40" s="12">
        <v>149220</v>
      </c>
      <c r="J40" s="12">
        <v>149220</v>
      </c>
      <c r="K40" s="12">
        <v>149220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9.25" customHeight="1" spans="1:21">
      <c r="A41" s="2"/>
      <c r="B41" s="2"/>
      <c r="C41" s="112" t="s">
        <v>185</v>
      </c>
      <c r="D41" s="112" t="s">
        <v>186</v>
      </c>
      <c r="E41" s="2"/>
      <c r="F41" s="2"/>
      <c r="G41" s="2"/>
      <c r="H41" s="2"/>
      <c r="I41" s="12">
        <v>50400</v>
      </c>
      <c r="J41" s="12">
        <v>50400</v>
      </c>
      <c r="K41" s="12">
        <v>50400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9.25" customHeight="1" spans="1:21">
      <c r="A42" s="2"/>
      <c r="B42" s="2"/>
      <c r="C42" s="2"/>
      <c r="D42" s="2"/>
      <c r="E42" s="90" t="s">
        <v>146</v>
      </c>
      <c r="F42" s="90" t="s">
        <v>147</v>
      </c>
      <c r="G42" s="2"/>
      <c r="H42" s="2"/>
      <c r="I42" s="12">
        <v>50400</v>
      </c>
      <c r="J42" s="12">
        <v>50400</v>
      </c>
      <c r="K42" s="12">
        <v>50400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9.25" customHeight="1" spans="1:21">
      <c r="A43" s="2"/>
      <c r="B43" s="2"/>
      <c r="C43" s="2"/>
      <c r="D43" s="2"/>
      <c r="E43" s="2"/>
      <c r="F43" s="2"/>
      <c r="G43" s="22" t="s">
        <v>150</v>
      </c>
      <c r="H43" s="92" t="s">
        <v>151</v>
      </c>
      <c r="I43" s="12">
        <v>50400</v>
      </c>
      <c r="J43" s="12">
        <v>50400</v>
      </c>
      <c r="K43" s="12">
        <v>50400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9.25" customHeight="1" spans="1:21">
      <c r="A44" s="2"/>
      <c r="B44" s="2"/>
      <c r="C44" s="112" t="s">
        <v>187</v>
      </c>
      <c r="D44" s="112" t="s">
        <v>153</v>
      </c>
      <c r="E44" s="2"/>
      <c r="F44" s="2"/>
      <c r="G44" s="2"/>
      <c r="H44" s="2"/>
      <c r="I44" s="12">
        <v>2850</v>
      </c>
      <c r="J44" s="12">
        <v>2850</v>
      </c>
      <c r="K44" s="12">
        <v>2850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9.25" customHeight="1" spans="1:21">
      <c r="A45" s="2"/>
      <c r="B45" s="2"/>
      <c r="C45" s="2"/>
      <c r="D45" s="2"/>
      <c r="E45" s="90" t="s">
        <v>146</v>
      </c>
      <c r="F45" s="90" t="s">
        <v>147</v>
      </c>
      <c r="G45" s="2"/>
      <c r="H45" s="2"/>
      <c r="I45" s="12">
        <v>2850</v>
      </c>
      <c r="J45" s="12">
        <v>2850</v>
      </c>
      <c r="K45" s="12">
        <v>2850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9.25" customHeight="1" spans="1:21">
      <c r="A46" s="2"/>
      <c r="B46" s="2"/>
      <c r="C46" s="2"/>
      <c r="D46" s="2"/>
      <c r="E46" s="2"/>
      <c r="F46" s="2"/>
      <c r="G46" s="22" t="s">
        <v>152</v>
      </c>
      <c r="H46" s="92" t="s">
        <v>153</v>
      </c>
      <c r="I46" s="12">
        <v>2850</v>
      </c>
      <c r="J46" s="12">
        <v>2850</v>
      </c>
      <c r="K46" s="12">
        <v>2850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9.25" customHeight="1" spans="1:21">
      <c r="A47" s="2"/>
      <c r="B47" s="2"/>
      <c r="C47" s="112" t="s">
        <v>188</v>
      </c>
      <c r="D47" s="112" t="s">
        <v>189</v>
      </c>
      <c r="E47" s="2"/>
      <c r="F47" s="2"/>
      <c r="G47" s="2"/>
      <c r="H47" s="2"/>
      <c r="I47" s="12">
        <v>65922</v>
      </c>
      <c r="J47" s="12">
        <v>65922</v>
      </c>
      <c r="K47" s="12">
        <v>65922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9.25" customHeight="1" spans="1:21">
      <c r="A48" s="2"/>
      <c r="B48" s="2"/>
      <c r="C48" s="2"/>
      <c r="D48" s="2"/>
      <c r="E48" s="90" t="s">
        <v>136</v>
      </c>
      <c r="F48" s="90" t="s">
        <v>137</v>
      </c>
      <c r="G48" s="2"/>
      <c r="H48" s="2"/>
      <c r="I48" s="12">
        <v>65922</v>
      </c>
      <c r="J48" s="12">
        <v>65922</v>
      </c>
      <c r="K48" s="12">
        <v>65922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9.25" customHeight="1" spans="1:21">
      <c r="A49" s="2"/>
      <c r="B49" s="2"/>
      <c r="C49" s="2"/>
      <c r="D49" s="2"/>
      <c r="E49" s="2"/>
      <c r="F49" s="2"/>
      <c r="G49" s="22" t="s">
        <v>140</v>
      </c>
      <c r="H49" s="92" t="s">
        <v>141</v>
      </c>
      <c r="I49" s="12">
        <v>65922</v>
      </c>
      <c r="J49" s="12">
        <v>65922</v>
      </c>
      <c r="K49" s="12">
        <v>65922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9.25" customHeight="1" spans="1:21">
      <c r="A50" s="2"/>
      <c r="B50" s="2"/>
      <c r="C50" s="112" t="s">
        <v>190</v>
      </c>
      <c r="D50" s="112" t="s">
        <v>191</v>
      </c>
      <c r="E50" s="2"/>
      <c r="F50" s="2"/>
      <c r="G50" s="2"/>
      <c r="H50" s="2"/>
      <c r="I50" s="12">
        <v>1800</v>
      </c>
      <c r="J50" s="12">
        <v>1800</v>
      </c>
      <c r="K50" s="12">
        <v>1800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9.25" customHeight="1" spans="1:21">
      <c r="A51" s="2"/>
      <c r="B51" s="2"/>
      <c r="C51" s="2"/>
      <c r="D51" s="2"/>
      <c r="E51" s="90" t="s">
        <v>136</v>
      </c>
      <c r="F51" s="90" t="s">
        <v>137</v>
      </c>
      <c r="G51" s="2"/>
      <c r="H51" s="2"/>
      <c r="I51" s="12">
        <v>1800</v>
      </c>
      <c r="J51" s="12">
        <v>1800</v>
      </c>
      <c r="K51" s="12">
        <v>1800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9.25" customHeight="1" spans="1:21">
      <c r="A52" s="2"/>
      <c r="B52" s="2"/>
      <c r="C52" s="2"/>
      <c r="D52" s="2"/>
      <c r="E52" s="2"/>
      <c r="F52" s="2"/>
      <c r="G52" s="22" t="s">
        <v>138</v>
      </c>
      <c r="H52" s="92" t="s">
        <v>139</v>
      </c>
      <c r="I52" s="12">
        <v>1800</v>
      </c>
      <c r="J52" s="12">
        <v>1800</v>
      </c>
      <c r="K52" s="12">
        <v>1800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</row>
  </sheetData>
  <mergeCells count="24">
    <mergeCell ref="A1:U1"/>
    <mergeCell ref="A2:U2"/>
    <mergeCell ref="A3:F3"/>
    <mergeCell ref="I3:U3"/>
    <mergeCell ref="A4:B4"/>
    <mergeCell ref="C4:D4"/>
    <mergeCell ref="E4:F4"/>
    <mergeCell ref="G4:H4"/>
    <mergeCell ref="J4:U4"/>
    <mergeCell ref="J5:L5"/>
    <mergeCell ref="P5:U5"/>
    <mergeCell ref="A8:H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16"/>
  <sheetViews>
    <sheetView showZeros="0" tabSelected="1" workbookViewId="0">
      <selection activeCell="A1" sqref="A1:U1"/>
    </sheetView>
  </sheetViews>
  <sheetFormatPr defaultColWidth="9" defaultRowHeight="13.5" customHeight="1"/>
  <cols>
    <col min="1" max="3" width="17.425" customWidth="1"/>
    <col min="4" max="4" width="32" customWidth="1"/>
    <col min="5" max="9" width="28.575" customWidth="1"/>
    <col min="10" max="21" width="18.4166666666667" customWidth="1"/>
  </cols>
  <sheetData>
    <row r="1" ht="15.6" customHeight="1" spans="1:21">
      <c r="A1" s="6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 t="s">
        <v>16</v>
      </c>
    </row>
    <row r="2" ht="30.75" customHeight="1" spans="1:21">
      <c r="A2" s="3" t="str">
        <f t="shared" ref="A2:C2" si="0">"2025"&amp;"年部门支出情况表（其他运转类、特定目标类项目）"</f>
        <v>2025年部门支出情况表（其他运转类、特定目标类项目）</v>
      </c>
      <c r="B2" s="3"/>
      <c r="C2" s="3" t="str">
        <f t="shared" si="0"/>
        <v>2025年部门支出情况表（其他运转类、特定目标类项目）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Height="1" spans="1:21">
      <c r="A3" s="4" t="str">
        <f>"单位名称："&amp;"元谋县红十字会"</f>
        <v>单位名称：元谋县红十字会</v>
      </c>
      <c r="B3" s="4"/>
      <c r="C3" s="4"/>
      <c r="D3" s="4"/>
      <c r="E3" s="115"/>
      <c r="F3" s="115"/>
      <c r="G3" s="115"/>
      <c r="H3" s="115"/>
      <c r="I3" s="6" t="s">
        <v>101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4.25" customHeight="1" spans="1:21">
      <c r="A4" s="7" t="s">
        <v>120</v>
      </c>
      <c r="B4" s="7"/>
      <c r="C4" s="7" t="s">
        <v>167</v>
      </c>
      <c r="D4" s="7"/>
      <c r="E4" s="7" t="s">
        <v>121</v>
      </c>
      <c r="F4" s="7"/>
      <c r="G4" s="7" t="s">
        <v>122</v>
      </c>
      <c r="H4" s="7"/>
      <c r="I4" s="7"/>
      <c r="J4" s="7" t="s">
        <v>54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Height="1" spans="1:21">
      <c r="A5" s="7" t="s">
        <v>123</v>
      </c>
      <c r="B5" s="7" t="s">
        <v>124</v>
      </c>
      <c r="C5" s="7" t="s">
        <v>125</v>
      </c>
      <c r="D5" s="7" t="s">
        <v>126</v>
      </c>
      <c r="E5" s="7" t="s">
        <v>123</v>
      </c>
      <c r="F5" s="7" t="s">
        <v>127</v>
      </c>
      <c r="G5" s="7" t="s">
        <v>168</v>
      </c>
      <c r="H5" s="7" t="s">
        <v>169</v>
      </c>
      <c r="I5" s="7" t="s">
        <v>104</v>
      </c>
      <c r="J5" s="7" t="s">
        <v>107</v>
      </c>
      <c r="K5" s="7"/>
      <c r="L5" s="7"/>
      <c r="M5" s="7" t="s">
        <v>108</v>
      </c>
      <c r="N5" s="7" t="s">
        <v>109</v>
      </c>
      <c r="O5" s="7" t="s">
        <v>110</v>
      </c>
      <c r="P5" s="7" t="s">
        <v>111</v>
      </c>
      <c r="Q5" s="7"/>
      <c r="R5" s="7"/>
      <c r="S5" s="7"/>
      <c r="T5" s="7"/>
      <c r="U5" s="7"/>
    </row>
    <row r="6" ht="27.75" customHeight="1" spans="1:21">
      <c r="A6" s="7"/>
      <c r="B6" s="7"/>
      <c r="C6" s="7"/>
      <c r="D6" s="7"/>
      <c r="E6" s="7"/>
      <c r="F6" s="7"/>
      <c r="G6" s="7" t="s">
        <v>168</v>
      </c>
      <c r="H6" s="7"/>
      <c r="I6" s="7"/>
      <c r="J6" s="7" t="s">
        <v>106</v>
      </c>
      <c r="K6" s="7" t="s">
        <v>129</v>
      </c>
      <c r="L6" s="7" t="s">
        <v>130</v>
      </c>
      <c r="M6" s="7"/>
      <c r="N6" s="7"/>
      <c r="O6" s="7"/>
      <c r="P6" s="7" t="s">
        <v>106</v>
      </c>
      <c r="Q6" s="7" t="s">
        <v>112</v>
      </c>
      <c r="R6" s="7" t="s">
        <v>113</v>
      </c>
      <c r="S6" s="7" t="s">
        <v>114</v>
      </c>
      <c r="T6" s="7" t="s">
        <v>170</v>
      </c>
      <c r="U6" s="7" t="s">
        <v>116</v>
      </c>
    </row>
    <row r="7" ht="20.35" customHeight="1" spans="1:2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</row>
    <row r="8" ht="29.25" customHeight="1" spans="1:21">
      <c r="A8" s="88" t="s">
        <v>104</v>
      </c>
      <c r="B8" s="88"/>
      <c r="C8" s="88" t="s">
        <v>104</v>
      </c>
      <c r="D8" s="89"/>
      <c r="E8" s="12"/>
      <c r="F8" s="12"/>
      <c r="G8" s="12"/>
      <c r="H8" s="12"/>
      <c r="I8" s="67">
        <v>20000</v>
      </c>
      <c r="J8" s="67">
        <v>20000</v>
      </c>
      <c r="K8" s="67"/>
      <c r="L8" s="67">
        <v>20000</v>
      </c>
      <c r="M8" s="67"/>
      <c r="N8" s="67"/>
      <c r="O8" s="67"/>
      <c r="P8" s="67"/>
      <c r="Q8" s="67"/>
      <c r="R8" s="67"/>
      <c r="S8" s="67"/>
      <c r="T8" s="67"/>
      <c r="U8" s="67"/>
    </row>
    <row r="9" ht="24" customHeight="1" spans="1:21">
      <c r="A9" s="90" t="s">
        <v>117</v>
      </c>
      <c r="B9" s="90" t="s">
        <v>118</v>
      </c>
      <c r="C9" s="90"/>
      <c r="D9" s="90"/>
      <c r="E9" s="12"/>
      <c r="F9" s="12"/>
      <c r="G9" s="12"/>
      <c r="H9" s="12"/>
      <c r="I9" s="67">
        <v>20000</v>
      </c>
      <c r="J9" s="67">
        <v>20000</v>
      </c>
      <c r="K9" s="67"/>
      <c r="L9" s="67">
        <v>20000</v>
      </c>
      <c r="M9" s="67"/>
      <c r="N9" s="67"/>
      <c r="O9" s="67"/>
      <c r="P9" s="67"/>
      <c r="Q9" s="67"/>
      <c r="R9" s="67"/>
      <c r="S9" s="67"/>
      <c r="T9" s="67"/>
      <c r="U9" s="67"/>
    </row>
    <row r="10" ht="24" customHeight="1" spans="1:21">
      <c r="A10" s="91" t="s">
        <v>119</v>
      </c>
      <c r="B10" s="91" t="s">
        <v>118</v>
      </c>
      <c r="C10" s="112"/>
      <c r="D10" s="112"/>
      <c r="E10" s="90"/>
      <c r="F10" s="90"/>
      <c r="G10" s="12"/>
      <c r="H10" s="12"/>
      <c r="I10" s="67">
        <v>20000</v>
      </c>
      <c r="J10" s="67">
        <v>20000</v>
      </c>
      <c r="K10" s="67"/>
      <c r="L10" s="67">
        <v>20000</v>
      </c>
      <c r="M10" s="67"/>
      <c r="N10" s="67"/>
      <c r="O10" s="67"/>
      <c r="P10" s="67"/>
      <c r="Q10" s="67"/>
      <c r="R10" s="67"/>
      <c r="S10" s="67"/>
      <c r="T10" s="67"/>
      <c r="U10" s="67"/>
    </row>
    <row r="11" ht="29.25" customHeight="1" spans="1:21">
      <c r="A11" s="88"/>
      <c r="B11" s="88"/>
      <c r="C11" s="112" t="s">
        <v>192</v>
      </c>
      <c r="D11" s="112" t="s">
        <v>193</v>
      </c>
      <c r="E11" s="90"/>
      <c r="F11" s="90"/>
      <c r="G11" s="83"/>
      <c r="H11" s="49"/>
      <c r="I11" s="67">
        <v>10000</v>
      </c>
      <c r="J11" s="67">
        <v>10000</v>
      </c>
      <c r="K11" s="67"/>
      <c r="L11" s="67">
        <v>10000</v>
      </c>
      <c r="M11" s="67"/>
      <c r="N11" s="67"/>
      <c r="O11" s="67"/>
      <c r="P11" s="67"/>
      <c r="Q11" s="67"/>
      <c r="R11" s="67"/>
      <c r="S11" s="67"/>
      <c r="T11" s="67"/>
      <c r="U11" s="67"/>
    </row>
    <row r="12" ht="29.25" customHeight="1" spans="1:21">
      <c r="A12" s="88"/>
      <c r="B12" s="88"/>
      <c r="C12" s="88"/>
      <c r="D12" s="89"/>
      <c r="E12" s="90" t="s">
        <v>154</v>
      </c>
      <c r="F12" s="90" t="s">
        <v>155</v>
      </c>
      <c r="G12" s="83"/>
      <c r="H12" s="49"/>
      <c r="I12" s="67">
        <v>10000</v>
      </c>
      <c r="J12" s="67">
        <v>10000</v>
      </c>
      <c r="K12" s="67"/>
      <c r="L12" s="67">
        <v>10000</v>
      </c>
      <c r="M12" s="67"/>
      <c r="N12" s="67"/>
      <c r="O12" s="67"/>
      <c r="P12" s="67"/>
      <c r="Q12" s="67"/>
      <c r="R12" s="67"/>
      <c r="S12" s="67"/>
      <c r="T12" s="67"/>
      <c r="U12" s="67"/>
    </row>
    <row r="13" ht="29.25" customHeight="1" spans="1:21">
      <c r="A13" s="2"/>
      <c r="B13" s="2"/>
      <c r="C13" s="2"/>
      <c r="D13" s="2"/>
      <c r="E13" s="2"/>
      <c r="F13" s="2"/>
      <c r="G13" s="83" t="s">
        <v>156</v>
      </c>
      <c r="H13" s="49" t="s">
        <v>157</v>
      </c>
      <c r="I13" s="67">
        <v>10000</v>
      </c>
      <c r="J13" s="67">
        <v>10000</v>
      </c>
      <c r="K13" s="67"/>
      <c r="L13" s="67">
        <v>10000</v>
      </c>
      <c r="M13" s="67"/>
      <c r="N13" s="67"/>
      <c r="O13" s="67"/>
      <c r="P13" s="67"/>
      <c r="Q13" s="67"/>
      <c r="R13" s="67"/>
      <c r="S13" s="67"/>
      <c r="T13" s="67"/>
      <c r="U13" s="67"/>
    </row>
    <row r="14" ht="29.25" customHeight="1" spans="1:21">
      <c r="A14" s="2"/>
      <c r="B14" s="2"/>
      <c r="C14" s="112" t="s">
        <v>194</v>
      </c>
      <c r="D14" s="112" t="s">
        <v>195</v>
      </c>
      <c r="E14" s="2"/>
      <c r="F14" s="2"/>
      <c r="G14" s="2"/>
      <c r="H14" s="2"/>
      <c r="I14" s="67">
        <v>10000</v>
      </c>
      <c r="J14" s="67">
        <v>10000</v>
      </c>
      <c r="K14" s="67"/>
      <c r="L14" s="67">
        <v>10000</v>
      </c>
      <c r="M14" s="67"/>
      <c r="N14" s="67"/>
      <c r="O14" s="67"/>
      <c r="P14" s="67"/>
      <c r="Q14" s="67"/>
      <c r="R14" s="67"/>
      <c r="S14" s="67"/>
      <c r="T14" s="67"/>
      <c r="U14" s="67"/>
    </row>
    <row r="15" ht="29.25" customHeight="1" spans="1:21">
      <c r="A15" s="2"/>
      <c r="B15" s="2"/>
      <c r="C15" s="2"/>
      <c r="D15" s="2"/>
      <c r="E15" s="90" t="s">
        <v>154</v>
      </c>
      <c r="F15" s="90" t="s">
        <v>155</v>
      </c>
      <c r="G15" s="2"/>
      <c r="H15" s="2"/>
      <c r="I15" s="67">
        <v>10000</v>
      </c>
      <c r="J15" s="67">
        <v>10000</v>
      </c>
      <c r="K15" s="67"/>
      <c r="L15" s="67">
        <v>10000</v>
      </c>
      <c r="M15" s="67"/>
      <c r="N15" s="67"/>
      <c r="O15" s="67"/>
      <c r="P15" s="67"/>
      <c r="Q15" s="67"/>
      <c r="R15" s="67"/>
      <c r="S15" s="67"/>
      <c r="T15" s="67"/>
      <c r="U15" s="67"/>
    </row>
    <row r="16" ht="29.25" customHeight="1" spans="1:21">
      <c r="A16" s="2"/>
      <c r="B16" s="2"/>
      <c r="C16" s="2"/>
      <c r="D16" s="2"/>
      <c r="E16" s="2"/>
      <c r="F16" s="2"/>
      <c r="G16" s="83" t="s">
        <v>150</v>
      </c>
      <c r="H16" s="49" t="s">
        <v>151</v>
      </c>
      <c r="I16" s="67">
        <v>10000</v>
      </c>
      <c r="J16" s="67">
        <v>10000</v>
      </c>
      <c r="K16" s="67"/>
      <c r="L16" s="67">
        <v>10000</v>
      </c>
      <c r="M16" s="67"/>
      <c r="N16" s="67"/>
      <c r="O16" s="67"/>
      <c r="P16" s="67"/>
      <c r="Q16" s="67"/>
      <c r="R16" s="67"/>
      <c r="S16" s="67"/>
      <c r="T16" s="67"/>
      <c r="U16" s="67"/>
    </row>
  </sheetData>
  <mergeCells count="24">
    <mergeCell ref="A1:U1"/>
    <mergeCell ref="A2:U2"/>
    <mergeCell ref="A3:D3"/>
    <mergeCell ref="I3:U3"/>
    <mergeCell ref="A4:B4"/>
    <mergeCell ref="C4:D4"/>
    <mergeCell ref="E4:F4"/>
    <mergeCell ref="G4:H4"/>
    <mergeCell ref="J4:U4"/>
    <mergeCell ref="J5:L5"/>
    <mergeCell ref="P5:U5"/>
    <mergeCell ref="A8:F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tabSelected="1" workbookViewId="0">
      <selection activeCell="A1" sqref="A1:K1"/>
    </sheetView>
  </sheetViews>
  <sheetFormatPr defaultColWidth="9" defaultRowHeight="13.5" customHeight="1"/>
  <cols>
    <col min="1" max="2" width="17.425" customWidth="1"/>
    <col min="3" max="4" width="31.1416666666667" customWidth="1"/>
    <col min="5" max="5" width="17.425" customWidth="1"/>
    <col min="6" max="6" width="32" customWidth="1"/>
    <col min="7" max="8" width="28.575" customWidth="1"/>
    <col min="9" max="11" width="18.4166666666667" customWidth="1"/>
  </cols>
  <sheetData>
    <row r="1" ht="17.85" customHeight="1" spans="1:11">
      <c r="A1" s="1" t="s">
        <v>18</v>
      </c>
      <c r="B1" s="1"/>
      <c r="C1" s="113"/>
      <c r="D1" s="113"/>
      <c r="E1" s="1"/>
      <c r="F1" s="1"/>
      <c r="G1" s="1"/>
      <c r="H1" s="1"/>
      <c r="I1" s="1"/>
      <c r="J1" s="1"/>
      <c r="K1" s="1" t="s">
        <v>18</v>
      </c>
    </row>
    <row r="2" ht="30.75" customHeight="1" spans="1:11">
      <c r="A2" s="3" t="str">
        <f t="shared" ref="A2:E2" si="0">"2025"&amp;"年部门基金支出预算表"</f>
        <v>2025年部门基金支出预算表</v>
      </c>
      <c r="B2" s="3"/>
      <c r="C2" s="3"/>
      <c r="D2" s="3"/>
      <c r="E2" s="3" t="str">
        <f t="shared" si="0"/>
        <v>2025年部门基金支出预算表</v>
      </c>
      <c r="F2" s="3"/>
      <c r="G2" s="3"/>
      <c r="H2" s="3"/>
      <c r="I2" s="3"/>
      <c r="J2" s="3"/>
      <c r="K2" s="3"/>
    </row>
    <row r="3" customHeight="1" spans="1:11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86"/>
      <c r="H3" s="86"/>
      <c r="I3" s="6" t="s">
        <v>101</v>
      </c>
      <c r="J3" s="6"/>
      <c r="K3" s="6"/>
    </row>
    <row r="4" ht="24.25" customHeight="1" spans="1:11">
      <c r="A4" s="7" t="s">
        <v>120</v>
      </c>
      <c r="B4" s="7"/>
      <c r="C4" s="7" t="s">
        <v>167</v>
      </c>
      <c r="D4" s="7"/>
      <c r="E4" s="7" t="s">
        <v>121</v>
      </c>
      <c r="F4" s="7"/>
      <c r="G4" s="7" t="s">
        <v>122</v>
      </c>
      <c r="H4" s="7"/>
      <c r="I4" s="7" t="s">
        <v>196</v>
      </c>
      <c r="J4" s="7"/>
      <c r="K4" s="7"/>
    </row>
    <row r="5" customHeight="1" spans="1:11">
      <c r="A5" s="7" t="s">
        <v>123</v>
      </c>
      <c r="B5" s="7" t="s">
        <v>124</v>
      </c>
      <c r="C5" s="7" t="s">
        <v>168</v>
      </c>
      <c r="D5" s="7" t="s">
        <v>169</v>
      </c>
      <c r="E5" s="7" t="s">
        <v>125</v>
      </c>
      <c r="F5" s="7" t="s">
        <v>126</v>
      </c>
      <c r="G5" s="7" t="s">
        <v>123</v>
      </c>
      <c r="H5" s="7" t="s">
        <v>127</v>
      </c>
      <c r="I5" s="7" t="s">
        <v>106</v>
      </c>
      <c r="J5" s="7" t="s">
        <v>129</v>
      </c>
      <c r="K5" s="7" t="s">
        <v>130</v>
      </c>
    </row>
    <row r="6" ht="27.75" customHeight="1" spans="1:11">
      <c r="A6" s="7"/>
      <c r="B6" s="7"/>
      <c r="C6" s="7" t="s">
        <v>168</v>
      </c>
      <c r="D6" s="7"/>
      <c r="E6" s="7"/>
      <c r="F6" s="7"/>
      <c r="G6" s="7"/>
      <c r="H6" s="7"/>
      <c r="I6" s="7" t="s">
        <v>106</v>
      </c>
      <c r="J6" s="7" t="s">
        <v>129</v>
      </c>
      <c r="K6" s="7" t="s">
        <v>130</v>
      </c>
    </row>
    <row r="7" ht="20.35" customHeight="1" spans="1:11">
      <c r="A7" s="110">
        <v>1</v>
      </c>
      <c r="B7" s="110">
        <v>2</v>
      </c>
      <c r="C7" s="110"/>
      <c r="D7" s="110"/>
      <c r="E7" s="110">
        <v>3</v>
      </c>
      <c r="F7" s="110">
        <v>4</v>
      </c>
      <c r="G7" s="110">
        <v>5</v>
      </c>
      <c r="H7" s="110">
        <v>6</v>
      </c>
      <c r="I7" s="110">
        <v>9</v>
      </c>
      <c r="J7" s="110">
        <v>10</v>
      </c>
      <c r="K7" s="110">
        <v>11</v>
      </c>
    </row>
    <row r="8" ht="29.25" customHeight="1" spans="1:11">
      <c r="A8" s="88" t="s">
        <v>104</v>
      </c>
      <c r="B8" s="88"/>
      <c r="C8" s="88"/>
      <c r="D8" s="88"/>
      <c r="E8" s="88" t="s">
        <v>104</v>
      </c>
      <c r="F8" s="89"/>
      <c r="G8" s="12"/>
      <c r="H8" s="12"/>
      <c r="I8" s="12"/>
      <c r="J8" s="67"/>
      <c r="K8" s="67"/>
    </row>
    <row r="9" ht="24" customHeight="1" spans="1:11">
      <c r="A9" s="90"/>
      <c r="B9" s="90"/>
      <c r="C9" s="90"/>
      <c r="D9" s="90"/>
      <c r="E9" s="90"/>
      <c r="F9" s="90"/>
      <c r="G9" s="12"/>
      <c r="H9" s="12"/>
      <c r="I9" s="67"/>
      <c r="J9" s="67"/>
      <c r="K9" s="67"/>
    </row>
    <row r="10" ht="24" customHeight="1" spans="1:11">
      <c r="A10" s="90"/>
      <c r="B10" s="90"/>
      <c r="C10" s="114"/>
      <c r="D10" s="114"/>
      <c r="E10" s="90"/>
      <c r="F10" s="90"/>
      <c r="G10" s="12"/>
      <c r="H10" s="12"/>
      <c r="I10" s="12"/>
      <c r="J10" s="67"/>
      <c r="K10" s="67"/>
    </row>
    <row r="11" ht="29.25" customHeight="1" spans="1:11">
      <c r="A11" s="110"/>
      <c r="B11" s="110"/>
      <c r="C11" s="110"/>
      <c r="D11" s="110"/>
      <c r="E11" s="90"/>
      <c r="F11" s="90"/>
      <c r="G11" s="83"/>
      <c r="H11" s="49"/>
      <c r="I11" s="12"/>
      <c r="J11" s="67"/>
      <c r="K11" s="67"/>
    </row>
    <row r="12" ht="29.25" customHeight="1" spans="1:11">
      <c r="A12" s="110"/>
      <c r="B12" s="110"/>
      <c r="C12" s="110"/>
      <c r="D12" s="110"/>
      <c r="E12" s="110"/>
      <c r="F12" s="111"/>
      <c r="G12" s="83"/>
      <c r="H12" s="49"/>
      <c r="I12" s="12"/>
      <c r="J12" s="67"/>
      <c r="K12" s="67"/>
    </row>
  </sheetData>
  <mergeCells count="21">
    <mergeCell ref="A1:K1"/>
    <mergeCell ref="A2:K2"/>
    <mergeCell ref="A3:F3"/>
    <mergeCell ref="I3:K3"/>
    <mergeCell ref="A4:B4"/>
    <mergeCell ref="C4:D4"/>
    <mergeCell ref="E4:F4"/>
    <mergeCell ref="G4:H4"/>
    <mergeCell ref="I4:K4"/>
    <mergeCell ref="A8:H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tabSelected="1" workbookViewId="0">
      <selection activeCell="A1" sqref="A1:K1"/>
    </sheetView>
  </sheetViews>
  <sheetFormatPr defaultColWidth="9" defaultRowHeight="13.5" customHeight="1"/>
  <cols>
    <col min="1" max="5" width="17.425" customWidth="1"/>
    <col min="6" max="6" width="32" customWidth="1"/>
    <col min="7" max="8" width="28.575" customWidth="1"/>
    <col min="9" max="11" width="18.4166666666667" customWidth="1"/>
  </cols>
  <sheetData>
    <row r="1" ht="17.85" customHeight="1" spans="1:11">
      <c r="A1" s="6" t="s">
        <v>20</v>
      </c>
      <c r="B1" s="4"/>
      <c r="C1" s="4"/>
      <c r="D1" s="4"/>
      <c r="E1" s="4"/>
      <c r="F1" s="4"/>
      <c r="G1" s="4"/>
      <c r="H1" s="4"/>
      <c r="I1" s="4"/>
      <c r="J1" s="4"/>
      <c r="K1" s="4" t="s">
        <v>20</v>
      </c>
    </row>
    <row r="2" ht="30.75" customHeight="1" spans="1:11">
      <c r="A2" s="3" t="str">
        <f t="shared" ref="A2:E2" si="0">"2025"&amp;"年部门国有资本经营支出预算表"</f>
        <v>2025年部门国有资本经营支出预算表</v>
      </c>
      <c r="B2" s="3"/>
      <c r="C2" s="3"/>
      <c r="D2" s="3"/>
      <c r="E2" s="3" t="str">
        <f t="shared" si="0"/>
        <v>2025年部门国有资本经营支出预算表</v>
      </c>
      <c r="F2" s="3"/>
      <c r="G2" s="3"/>
      <c r="H2" s="3"/>
      <c r="I2" s="3"/>
      <c r="J2" s="3"/>
      <c r="K2" s="3"/>
    </row>
    <row r="3" customHeight="1" spans="1:11">
      <c r="A3" s="4" t="str">
        <f>"单位名称："&amp;"元谋县红十字会"</f>
        <v>单位名称：元谋县红十字会</v>
      </c>
      <c r="B3" s="4"/>
      <c r="C3" s="4"/>
      <c r="D3" s="4"/>
      <c r="E3" s="4"/>
      <c r="F3" s="4"/>
      <c r="G3" s="86"/>
      <c r="H3" s="86"/>
      <c r="I3" s="6" t="s">
        <v>101</v>
      </c>
      <c r="J3" s="6"/>
      <c r="K3" s="6"/>
    </row>
    <row r="4" ht="24.25" customHeight="1" spans="1:11">
      <c r="A4" s="7" t="s">
        <v>120</v>
      </c>
      <c r="B4" s="7"/>
      <c r="C4" s="7" t="s">
        <v>167</v>
      </c>
      <c r="D4" s="7"/>
      <c r="E4" s="7" t="s">
        <v>121</v>
      </c>
      <c r="F4" s="7"/>
      <c r="G4" s="7" t="s">
        <v>122</v>
      </c>
      <c r="H4" s="7"/>
      <c r="I4" s="7" t="s">
        <v>197</v>
      </c>
      <c r="J4" s="7"/>
      <c r="K4" s="7"/>
    </row>
    <row r="5" customHeight="1" spans="1:11">
      <c r="A5" s="7" t="s">
        <v>123</v>
      </c>
      <c r="B5" s="7" t="s">
        <v>124</v>
      </c>
      <c r="C5" s="7" t="s">
        <v>168</v>
      </c>
      <c r="D5" s="7" t="s">
        <v>169</v>
      </c>
      <c r="E5" s="7" t="s">
        <v>125</v>
      </c>
      <c r="F5" s="7" t="s">
        <v>126</v>
      </c>
      <c r="G5" s="7" t="s">
        <v>123</v>
      </c>
      <c r="H5" s="7" t="s">
        <v>127</v>
      </c>
      <c r="I5" s="7" t="s">
        <v>106</v>
      </c>
      <c r="J5" s="7" t="s">
        <v>129</v>
      </c>
      <c r="K5" s="7" t="s">
        <v>130</v>
      </c>
    </row>
    <row r="6" ht="27.75" customHeight="1" spans="1:11">
      <c r="A6" s="7"/>
      <c r="B6" s="7"/>
      <c r="C6" s="7" t="s">
        <v>168</v>
      </c>
      <c r="D6" s="7"/>
      <c r="E6" s="7"/>
      <c r="F6" s="7"/>
      <c r="G6" s="7"/>
      <c r="H6" s="7"/>
      <c r="I6" s="7" t="s">
        <v>106</v>
      </c>
      <c r="J6" s="7" t="s">
        <v>129</v>
      </c>
      <c r="K6" s="7" t="s">
        <v>130</v>
      </c>
    </row>
    <row r="7" ht="20.35" customHeight="1" spans="1:11">
      <c r="A7" s="11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</row>
    <row r="8" ht="29.25" customHeight="1" spans="1:11">
      <c r="A8" s="110" t="s">
        <v>104</v>
      </c>
      <c r="B8" s="110"/>
      <c r="C8" s="110"/>
      <c r="D8" s="110"/>
      <c r="E8" s="110" t="s">
        <v>104</v>
      </c>
      <c r="F8" s="111"/>
      <c r="G8" s="12"/>
      <c r="H8" s="12"/>
      <c r="I8" s="12"/>
      <c r="J8" s="67"/>
      <c r="K8" s="67"/>
    </row>
    <row r="9" ht="24" customHeight="1" spans="1:11">
      <c r="A9" s="90"/>
      <c r="B9" s="90"/>
      <c r="C9" s="90"/>
      <c r="D9" s="90"/>
      <c r="E9" s="90"/>
      <c r="F9" s="90"/>
      <c r="G9" s="12"/>
      <c r="H9" s="12"/>
      <c r="I9" s="67"/>
      <c r="J9" s="67"/>
      <c r="K9" s="67"/>
    </row>
    <row r="10" ht="24" customHeight="1" spans="1:11">
      <c r="A10" s="90"/>
      <c r="B10" s="90"/>
      <c r="C10" s="112"/>
      <c r="D10" s="112"/>
      <c r="E10" s="90"/>
      <c r="F10" s="90"/>
      <c r="G10" s="12"/>
      <c r="H10" s="12"/>
      <c r="I10" s="12"/>
      <c r="J10" s="67"/>
      <c r="K10" s="67"/>
    </row>
    <row r="11" ht="29.25" customHeight="1" spans="1:11">
      <c r="A11" s="110"/>
      <c r="B11" s="110"/>
      <c r="C11" s="110"/>
      <c r="D11" s="110"/>
      <c r="E11" s="90"/>
      <c r="F11" s="90"/>
      <c r="G11" s="83"/>
      <c r="H11" s="49"/>
      <c r="I11" s="12"/>
      <c r="J11" s="67"/>
      <c r="K11" s="67"/>
    </row>
    <row r="12" ht="29.25" customHeight="1" spans="1:11">
      <c r="A12" s="110"/>
      <c r="B12" s="110"/>
      <c r="C12" s="110"/>
      <c r="D12" s="110"/>
      <c r="E12" s="110"/>
      <c r="F12" s="111"/>
      <c r="G12" s="83"/>
      <c r="H12" s="49"/>
      <c r="I12" s="12"/>
      <c r="J12" s="67"/>
      <c r="K12" s="67"/>
    </row>
  </sheetData>
  <mergeCells count="21">
    <mergeCell ref="A1:K1"/>
    <mergeCell ref="A2:K2"/>
    <mergeCell ref="A3:F3"/>
    <mergeCell ref="I3:K3"/>
    <mergeCell ref="A4:B4"/>
    <mergeCell ref="C4:D4"/>
    <mergeCell ref="E4:F4"/>
    <mergeCell ref="G4:H4"/>
    <mergeCell ref="I4:K4"/>
    <mergeCell ref="A8:H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 </vt:lpstr>
      <vt:lpstr>目录 </vt:lpstr>
      <vt:lpstr>财务收支预算总表 01 </vt:lpstr>
      <vt:lpstr>部门收入预算表 02 </vt:lpstr>
      <vt:lpstr>部门支出预算表  03 </vt:lpstr>
      <vt:lpstr>部门支出情况表（人员类、运转类公用经费项目）04 </vt:lpstr>
      <vt:lpstr>部门支出情况表（其他运转类、特定目标类项目）05 </vt:lpstr>
      <vt:lpstr>部门基金支出预算表06 </vt:lpstr>
      <vt:lpstr>部门国有资本经营支出预算表07 </vt:lpstr>
      <vt:lpstr>部门财政拨款收支预算总表08 </vt:lpstr>
      <vt:lpstr>部门财政拨款基本支出情况表（人员类、运转类公用经费项目）09</vt:lpstr>
      <vt:lpstr>部门财政拨款基本支出情况表（人员类、运转类公用经费项目）10</vt:lpstr>
      <vt:lpstr>部门财政拨款支出明细表（按经济科目分类）11 </vt:lpstr>
      <vt:lpstr>部门一般公共预算支出预算表（按功能科目分类）12 </vt:lpstr>
      <vt:lpstr>部门财政拨款项目支出明细表（特定目标类项目）13 </vt:lpstr>
      <vt:lpstr>部门“三公”经费预算表14 </vt:lpstr>
      <vt:lpstr>项目支出绩效目标表15 </vt:lpstr>
      <vt:lpstr>州对下转移支付绩效目标表16 </vt:lpstr>
      <vt:lpstr>部门政府采购预算表17 </vt:lpstr>
      <vt:lpstr>政府购买服务预算表18 </vt:lpstr>
      <vt:lpstr>部门非税收入情况汇总表 19 </vt:lpstr>
      <vt:lpstr>部门基础数据表20 </vt:lpstr>
      <vt:lpstr>部门新增资产配置表21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2025-02-06T14:26:19Z</dcterms:created>
  <dcterms:modified xsi:type="dcterms:W3CDTF">2025-02-06T14:26:32Z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18A42CC1530842FFBB6D0A3BF68CAE75</vt:lpwstr>
  </property>
  <property fmtid="{D5CDD505-2E9C-101B-9397-08002B2CF9AE}" pid="3" name="KSOProductBuildVer">
    <vt:lpwstr>2052-11.8.6.11020</vt:lpwstr>
  </property>
</Properties>
</file>