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<sst xmlns="http://schemas.openxmlformats.org/spreadsheetml/2006/main" count="801" uniqueCount="301">
  <si>
    <t>预算01-1表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</si>
  <si>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</si>
  <si>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</si>
  <si>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</si>
  <si>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</si>
  <si>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</si>
  <si>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</si>
  <si>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</si>
  <si>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</si>
  <si>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</si>
  <si>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</si>
  <si>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五、单位资金收入</t>
  </si>
  <si>
    <t xml:space="preserve">  (一)事业收入</t>
  </si>
  <si>
    <t xml:space="preserve">  (二)事业单位经营收入</t>
  </si>
  <si>
    <t xml:space="preserve">  (三)上级补助收入</t>
  </si>
  <si>
    <t xml:space="preserve">  (四)附属单位上缴收入</t>
  </si>
  <si>
    <t xml:space="preserve">  (五)其他收入</t>
  </si>
  <si>
    <t>本年收入合计</t>
  </si>
  <si>
    <t>本年支出合计</t>
  </si>
  <si>
    <t>上年结转结余</t>
  </si>
  <si>
    <t>年终结转结余</t>
  </si>
  <si>
    <t>（一）财政拨款结转结余</t>
  </si>
  <si>
    <t>（二）非财政拨款结余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</si>
  <si>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</si>
  <si>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</si>
  <si>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</si>
  <si>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</si>
  <si>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</si>
  <si>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</si>
  <si>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</si>
  <si>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</si>
  <si>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</si>
  <si>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</si>
  <si>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</si>
  <si>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</si>
  <si>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</si>
  <si>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</si>
  <si>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</si>
  <si>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</si>
  <si>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</si>
  <si>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</si>
  <si>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</si>
  <si>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</si>
  <si>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勐腊县红十字会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</si>
  <si>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</si>
  <si>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</si>
  <si>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</si>
  <si>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</si>
  <si>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</si>
  <si>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</si>
  <si>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</si>
  <si>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</si>
  <si>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</si>
  <si>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</si>
  <si>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</si>
  <si>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</si>
  <si>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</si>
  <si>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</si>
  <si>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</si>
  <si>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</si>
  <si>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</si>
  <si>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</si>
  <si>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</si>
  <si>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</si>
  <si>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</si>
  <si>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</si>
  <si>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</si>
  <si>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</si>
  <si>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2081650</t>
  </si>
  <si>
    <t>事业运行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</si>
  <si>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</si>
  <si>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</si>
  <si>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</si>
  <si>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</si>
  <si>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</si>
  <si>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</si>
  <si>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</si>
  <si>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</si>
  <si>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</si>
  <si>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</si>
  <si>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</si>
  <si>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</si>
  <si>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</si>
  <si>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</si>
  <si>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</si>
  <si>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</si>
  <si>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</si>
  <si>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</si>
  <si>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</si>
  <si>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</si>
  <si>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</si>
  <si>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</si>
  <si>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</si>
  <si>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</si>
  <si>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</si>
  <si>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</si>
  <si>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</si>
  <si>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</si>
  <si>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</si>
  <si>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</si>
  <si>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</si>
  <si>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</si>
  <si>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</si>
  <si>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</si>
  <si>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</si>
  <si>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</si>
  <si>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</si>
  <si>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</si>
  <si>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</si>
  <si>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</si>
  <si>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</si>
  <si>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</si>
  <si>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</si>
  <si>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“三公”经费合计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</si>
  <si>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</si>
  <si>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</si>
  <si>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</si>
  <si>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</si>
  <si>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</si>
  <si>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</si>
  <si>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</si>
  <si>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</si>
  <si>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</si>
  <si>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</si>
  <si>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</si>
  <si>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</si>
  <si>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</si>
  <si>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</si>
  <si>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</si>
  <si>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</si>
  <si>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</si>
  <si>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</si>
  <si>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</si>
  <si>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</si>
  <si>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</si>
  <si>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</si>
  <si>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532823210000000021045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</si>
  <si>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</si>
  <si>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</si>
  <si>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</si>
  <si>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</si>
  <si>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</si>
  <si>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</si>
  <si>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</si>
  <si>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532823210000000021046</t>
  </si>
  <si>
    <t>事业人员支出工资</t>
  </si>
  <si>
    <t>30107</t>
  </si>
  <si>
    <t>绩效工资</t>
  </si>
  <si>
    <t>532823210000000021047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</si>
  <si>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</si>
  <si>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</si>
  <si>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</si>
  <si>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</si>
  <si>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</si>
  <si>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</si>
  <si>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</si>
  <si>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</si>
  <si>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</si>
  <si>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532823210000000021048</t>
  </si>
  <si>
    <t>30113</t>
  </si>
  <si>
    <t>532823210000000021050</t>
  </si>
  <si>
    <t>30217</t>
  </si>
  <si>
    <t>532823210000000021051</t>
  </si>
  <si>
    <t>行政人员公务交通补贴</t>
  </si>
  <si>
    <t>30239</t>
  </si>
  <si>
    <t>其他交通费用</t>
  </si>
  <si>
    <t>532823210000000021052</t>
  </si>
  <si>
    <t>工会经费</t>
  </si>
  <si>
    <t>30228</t>
  </si>
  <si>
    <t>532823210000000021053</t>
  </si>
  <si>
    <t>一般公用经费</t>
  </si>
  <si>
    <t>30299</t>
  </si>
  <si>
    <t>其他商品和服务支出</t>
  </si>
  <si>
    <t>30201</t>
  </si>
  <si>
    <t>办公费</t>
  </si>
  <si>
    <t>30211</t>
  </si>
  <si>
    <t>差旅费</t>
  </si>
  <si>
    <t>30215</t>
  </si>
  <si>
    <t>会议费</t>
  </si>
  <si>
    <t>31002</t>
  </si>
  <si>
    <t>办公设备购置</t>
  </si>
  <si>
    <t>30205</t>
  </si>
  <si>
    <t>水费</t>
  </si>
  <si>
    <t>30206</t>
  </si>
  <si>
    <t>电费</t>
  </si>
  <si>
    <t>30207</t>
  </si>
  <si>
    <t>邮电费</t>
  </si>
  <si>
    <t>532823210000000023585</t>
  </si>
  <si>
    <t>绩效考核基础奖</t>
  </si>
  <si>
    <t>532823221100000462062</t>
  </si>
  <si>
    <t>月奖励性绩效工资</t>
  </si>
  <si>
    <t>532823231100001414990</t>
  </si>
  <si>
    <t>福利费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</si>
  <si>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</si>
  <si>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</si>
  <si>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</si>
  <si>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</si>
  <si>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</si>
  <si>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</si>
  <si>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</si>
  <si>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（单位自有资金）勐腊县红十字会单位经费</t>
  </si>
  <si>
    <t>313 事业发展类</t>
  </si>
  <si>
    <t>532823261100005014932</t>
  </si>
  <si>
    <t>30202</t>
  </si>
  <si>
    <t>印刷费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</si>
  <si>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</si>
  <si>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</si>
  <si>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</si>
  <si>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</si>
  <si>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</si>
  <si>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</si>
  <si>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</si>
  <si>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</si>
  <si>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</si>
  <si>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</si>
  <si>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</si>
  <si>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造血干细胞样品入库21例以上；人体器官自愿捐献登记209人以上，应急救护普及培训65期10000人以上；救护员取证培训9期386人以上。</t>
  </si>
  <si>
    <t>产出指标</t>
  </si>
  <si>
    <t>数量指标</t>
  </si>
  <si>
    <t>造血干细胞样品入库</t>
  </si>
  <si>
    <t>&gt;=</t>
  </si>
  <si>
    <t>21</t>
  </si>
  <si>
    <t>例</t>
  </si>
  <si>
    <t>定量指标</t>
  </si>
  <si>
    <t>反映造血干细胞样品登记入库的数量</t>
  </si>
  <si>
    <t>无偿献血人次数</t>
  </si>
  <si>
    <t>1656</t>
  </si>
  <si>
    <t>人次</t>
  </si>
  <si>
    <t>反映本年度无偿献血人次数。</t>
  </si>
  <si>
    <t>人体器官自愿捐献登记</t>
  </si>
  <si>
    <t>209</t>
  </si>
  <si>
    <t>人</t>
  </si>
  <si>
    <t>反映本年度登记人体器官自愿捐献数量</t>
  </si>
  <si>
    <t>救护员取证培训期数</t>
  </si>
  <si>
    <t>9</t>
  </si>
  <si>
    <t>期</t>
  </si>
  <si>
    <t>反映本年度救护员取证培训期数。</t>
  </si>
  <si>
    <t>公益日宣传</t>
  </si>
  <si>
    <t>次</t>
  </si>
  <si>
    <t>反映公益日开展大型宣传活动的次数。</t>
  </si>
  <si>
    <t>质量指标</t>
  </si>
  <si>
    <t>样品合格率</t>
  </si>
  <si>
    <t>=</t>
  </si>
  <si>
    <t>90</t>
  </si>
  <si>
    <t>%</t>
  </si>
  <si>
    <t>反映造血干细胞样品入库合格情况</t>
  </si>
  <si>
    <t>效益指标</t>
  </si>
  <si>
    <t>社会效益</t>
  </si>
  <si>
    <t>造血干细胞和人体器官捐献公认度</t>
  </si>
  <si>
    <t>70</t>
  </si>
  <si>
    <t>反映社会各界人士对人体器官捐献和造血干细胞的公认度。</t>
  </si>
  <si>
    <t>执行力度</t>
  </si>
  <si>
    <t>逐年增强</t>
  </si>
  <si>
    <t>定性指标</t>
  </si>
  <si>
    <t>反映对人体器官捐献和造血干细胞宣传力度程度。</t>
  </si>
  <si>
    <t>可持续影响</t>
  </si>
  <si>
    <t>救援队救援能力提升比例</t>
  </si>
  <si>
    <t>反映培训效果。
救援队救援能力提升比例=通过调查访问统计救援队培训促进救援能力提升的人数/参训人数*100%</t>
  </si>
  <si>
    <t>满意度指标</t>
  </si>
  <si>
    <t>服务对象满意度</t>
  </si>
  <si>
    <t>志愿者入库登记服务满意度</t>
  </si>
  <si>
    <t>95</t>
  </si>
  <si>
    <t>反映志愿者对志愿者入库登记服务的满意度情况。</t>
  </si>
  <si>
    <t>预算06表</t>
  </si>
  <si>
    <t>政府性基金预算支出预算表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</si>
  <si>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</si>
  <si>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</si>
  <si>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</si>
  <si>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</si>
  <si>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</si>
  <si>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</si>
  <si>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</si>
  <si>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</si>
  <si>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</si>
  <si>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</si>
  <si>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</si>
  <si>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</si>
  <si>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</si>
  <si>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</si>
  <si>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</si>
  <si>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</si>
  <si>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</si>
  <si>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</si>
  <si>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勐腊县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</si>
  <si>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</si>
  <si>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</si>
  <si>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</si>
  <si>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</si>
  <si>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</si>
  <si>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</si>
  <si>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</si>
  <si>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</si>
  <si>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</si>
  <si>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</si>
  <si>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t>A05010502 文件柜</t>
  </si>
  <si>
    <t>档案柜</t>
  </si>
  <si>
    <t>组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</si>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</sst>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.25"/>
      <color rgb="FF000000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9"/>
      <color rgb="FF000000"/>
      <name val="宋体"/>
      <charset val="134"/>
      <scheme val="minor"/>
    </font>
    <font>
      <b/>
      <sz val="21"/>
      <color rgb="FF000000"/>
      <name val="宋体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1.25"/>
      <name val="Microsoft YaHei UI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  <scheme val="minor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.25"/>
      <color rgb="FF000000"/>
      <name val="Calibri"/>
      <charset val="134"/>
    </font>
    <font>
      <sz val="21"/>
      <color rgb="FF000000"/>
      <name val="SimSun"/>
      <charset val="134"/>
    </font>
    <font>
      <b/>
      <sz val="11.25"/>
      <color rgb="FF000000"/>
      <name val="SimSun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</cellStyleXfs>
  <cellXfs count="194">
    <xf numFmtId="0" fontId="0" fillId="0" borderId="0" xfId="0" applyFont="1">
      <alignment vertical="top"/>
      <protection locked="0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2" fillId="0" borderId="0" xfId="0" applyFont="1" applyAlignment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4" fillId="0" borderId="0" xfId="0" applyFont="1" applyAlignment="1" applyProtection="1"/>
    <xf numFmtId="0" fontId="4" fillId="0" borderId="0" xfId="0" applyFont="1" applyAlignment="1">
      <alignment horizontal="right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  <protection locked="0"/>
    </xf>
    <xf numFmtId="49" fontId="5" fillId="0" borderId="7" xfId="50" applyNumberFormat="1" applyFont="1" applyBorder="1" applyProtection="1">
      <alignment horizontal="left" vertical="center" wrapText="1"/>
      <protection locked="0"/>
    </xf>
    <xf numFmtId="176" fontId="5" fillId="0" borderId="7" xfId="0" applyNumberFormat="1" applyFont="1" applyBorder="1" applyAlignment="1">
      <alignment horizontal="right" vertical="center"/>
      <protection locked="0"/>
    </xf>
    <xf numFmtId="49" fontId="5" fillId="0" borderId="7" xfId="5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6" fillId="0" borderId="0" xfId="0" applyFont="1">
      <alignment vertical="top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  <protection locked="0"/>
    </xf>
    <xf numFmtId="49" fontId="5" fillId="0" borderId="7" xfId="0" applyNumberFormat="1" applyFont="1" applyBorder="1" applyAlignment="1">
      <alignment horizontal="left" vertical="center" wrapText="1" indent="1"/>
      <protection locked="0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  <protection locked="0"/>
    </xf>
    <xf numFmtId="0" fontId="9" fillId="0" borderId="0" xfId="0" applyFont="1" applyAlignment="1">
      <alignment horizontal="left"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>
      <alignment vertical="top"/>
      <protection locked="0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  <protection locked="0"/>
    </xf>
    <xf numFmtId="0" fontId="0" fillId="0" borderId="7" xfId="0" applyFont="1" applyBorder="1" applyAlignment="1">
      <alignment horizontal="left" vertical="center" wrapText="1"/>
      <protection locked="0"/>
    </xf>
    <xf numFmtId="0" fontId="0" fillId="0" borderId="0" xfId="0" applyFont="1" applyAlignment="1">
      <alignment horizontal="right" vertical="center" wrapText="1"/>
      <protection locked="0"/>
    </xf>
    <xf numFmtId="0" fontId="11" fillId="0" borderId="0" xfId="0" applyFont="1">
      <alignment vertical="top"/>
      <protection locked="0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right" vertical="center"/>
    </xf>
    <xf numFmtId="0" fontId="0" fillId="0" borderId="0" xfId="0" applyFont="1" applyAlignment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right" wrapText="1"/>
    </xf>
    <xf numFmtId="0" fontId="10" fillId="0" borderId="0" xfId="0" applyFont="1" applyAlignment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Alignment="1">
      <alignment vertical="top" wrapTex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7" fillId="0" borderId="0" xfId="0" applyFont="1" applyAlignment="1">
      <alignment horizontal="right" vertical="center"/>
      <protection locked="0"/>
    </xf>
    <xf numFmtId="0" fontId="7" fillId="0" borderId="0" xfId="0" applyFont="1" applyAlignment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</xf>
    <xf numFmtId="180" fontId="5" fillId="0" borderId="7" xfId="0" applyNumberFormat="1" applyFont="1" applyBorder="1" applyAlignment="1">
      <alignment horizontal="right" vertical="center"/>
      <protection locked="0"/>
    </xf>
    <xf numFmtId="180" fontId="5" fillId="0" borderId="7" xfId="56" applyNumberFormat="1" applyFont="1" applyBorder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13" fillId="0" borderId="0" xfId="0" applyFont="1" applyAlignment="1">
      <alignment horizontal="right"/>
      <protection locked="0"/>
    </xf>
    <xf numFmtId="49" fontId="13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  <protection locked="0"/>
    </xf>
    <xf numFmtId="49" fontId="4" fillId="0" borderId="9" xfId="0" applyNumberFormat="1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  <protection locked="0"/>
    </xf>
    <xf numFmtId="49" fontId="4" fillId="0" borderId="11" xfId="0" applyNumberFormat="1" applyFont="1" applyBorder="1" applyAlignment="1">
      <alignment horizontal="center" vertical="center" wrapText="1"/>
      <protection locked="0"/>
    </xf>
    <xf numFmtId="49" fontId="4" fillId="0" borderId="11" xfId="0" applyNumberFormat="1" applyFont="1" applyBorder="1" applyAlignment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49" fontId="5" fillId="0" borderId="7" xfId="50" applyNumberFormat="1" applyFont="1" applyBorder="1" applyAlignment="1" applyProtection="1">
      <alignment horizontal="left" vertical="center" wrapText="1" indent="1"/>
      <protection locked="0"/>
    </xf>
    <xf numFmtId="49" fontId="5" fillId="0" borderId="7" xfId="50" applyNumberFormat="1" applyFont="1" applyBorder="1" applyAlignment="1" applyProtection="1">
      <alignment horizontal="left" vertical="center" wrapText="1" indent="2"/>
      <protection locked="0"/>
    </xf>
    <xf numFmtId="0" fontId="2" fillId="0" borderId="0" xfId="0" applyFont="1" applyAlignment="1">
      <alignment horizontal="right" vertical="center" wrapText="1"/>
      <protection locked="0"/>
    </xf>
    <xf numFmtId="0" fontId="1" fillId="0" borderId="0" xfId="0" applyFont="1" applyProtection="1">
      <alignment vertical="top"/>
    </xf>
    <xf numFmtId="0" fontId="14" fillId="0" borderId="1" xfId="0" applyFont="1" applyBorder="1" applyAlignment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</xf>
    <xf numFmtId="3" fontId="15" fillId="0" borderId="7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/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6" fillId="0" borderId="0" xfId="0" applyFont="1" applyProtection="1">
      <alignment vertical="top"/>
    </xf>
    <xf numFmtId="0" fontId="1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>
      <protection locked="0"/>
    </xf>
    <xf numFmtId="0" fontId="4" fillId="0" borderId="2" xfId="0" applyFont="1" applyBorder="1" applyAlignment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  <protection locked="0"/>
    </xf>
    <xf numFmtId="3" fontId="4" fillId="0" borderId="7" xfId="0" applyNumberFormat="1" applyFont="1" applyBorder="1" applyAlignment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0" xfId="0" applyFont="1">
      <alignment vertical="top"/>
      <protection locked="0"/>
    </xf>
    <xf numFmtId="0" fontId="1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2" fillId="0" borderId="0" xfId="0" applyFont="1" applyAlignment="1" applyProtection="1">
      <alignment horizontal="right" wrapText="1"/>
    </xf>
    <xf numFmtId="0" fontId="17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49" fontId="19" fillId="0" borderId="7" xfId="50" applyNumberFormat="1" applyFont="1" applyBorder="1" applyProtection="1">
      <alignment horizontal="left" vertical="center" wrapText="1"/>
      <protection locked="0"/>
    </xf>
    <xf numFmtId="176" fontId="5" fillId="0" borderId="7" xfId="51" applyNumberFormat="1" applyFont="1" applyBorder="1" applyProtection="1">
      <alignment horizontal="right" vertical="center"/>
      <protection locked="0"/>
    </xf>
    <xf numFmtId="0" fontId="2" fillId="0" borderId="7" xfId="0" applyFont="1" applyBorder="1" applyAlignment="1">
      <alignment vertical="center"/>
      <protection locked="0"/>
    </xf>
    <xf numFmtId="0" fontId="20" fillId="0" borderId="7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left" vertical="center"/>
    </xf>
    <xf numFmtId="0" fontId="20" fillId="0" borderId="7" xfId="0" applyFont="1" applyBorder="1" applyAlignment="1">
      <alignment horizontal="center" vertical="center"/>
      <protection locked="0"/>
    </xf>
    <xf numFmtId="176" fontId="21" fillId="0" borderId="7" xfId="0" applyNumberFormat="1" applyFont="1" applyBorder="1" applyAlignment="1">
      <alignment horizontal="right" vertical="center"/>
      <protection locked="0"/>
    </xf>
    <xf numFmtId="3" fontId="14" fillId="0" borderId="7" xfId="0" applyNumberFormat="1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/>
    <xf numFmtId="0" fontId="4" fillId="0" borderId="3" xfId="0" applyFont="1" applyBorder="1" applyAlignment="1">
      <alignment horizontal="center" vertical="center" wrapText="1"/>
      <protection locked="0"/>
    </xf>
    <xf numFmtId="0" fontId="14" fillId="0" borderId="0" xfId="0" applyFont="1" applyAlignment="1">
      <protection locked="0"/>
    </xf>
    <xf numFmtId="0" fontId="22" fillId="0" borderId="0" xfId="0" applyFont="1" applyAlignment="1"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</xf>
    <xf numFmtId="0" fontId="14" fillId="0" borderId="0" xfId="0" applyFont="1" applyAlignment="1">
      <alignment horizontal="right"/>
      <protection locked="0"/>
    </xf>
    <xf numFmtId="0" fontId="14" fillId="0" borderId="0" xfId="0" applyFont="1" applyAlignment="1" applyProtection="1">
      <alignment horizontal="right" vertical="center"/>
    </xf>
    <xf numFmtId="176" fontId="19" fillId="0" borderId="7" xfId="0" applyNumberFormat="1" applyFont="1" applyBorder="1" applyAlignment="1">
      <alignment horizontal="right" vertical="center"/>
      <protection locked="0"/>
    </xf>
    <xf numFmtId="0" fontId="2" fillId="0" borderId="7" xfId="0" applyFont="1" applyBorder="1" applyAlignment="1">
      <alignment horizontal="left" vertical="center"/>
      <protection locked="0"/>
    </xf>
    <xf numFmtId="0" fontId="19" fillId="0" borderId="7" xfId="0" applyFont="1" applyBorder="1" applyAlignment="1">
      <alignment horizontal="left" vertical="center"/>
      <protection locked="0"/>
    </xf>
    <xf numFmtId="0" fontId="19" fillId="0" borderId="6" xfId="0" applyFont="1" applyBorder="1" applyAlignment="1">
      <alignment horizontal="left" vertical="center"/>
      <protection locked="0"/>
    </xf>
    <xf numFmtId="0" fontId="20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fault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1"/>
  <sheetViews>
    <sheetView showZeros="0" workbookViewId="0">
      <selection activeCell="F10" sqref="F7:F10"/>
    </sheetView>
  </sheetViews>
  <sheetFormatPr defaultColWidth="10.6555555555556" defaultRowHeight="12" customHeight="1" outlineLevelCol="3"/>
  <cols>
    <col min="1" max="1" width="37.1555555555556" customWidth="1"/>
    <col min="2" max="2" width="41.5" customWidth="1"/>
    <col min="3" max="3" width="42.6555555555556" customWidth="1"/>
    <col min="4" max="4" width="39.5" customWidth="1"/>
  </cols>
  <sheetData>
    <row r="1" ht="19.5" customHeight="1" spans="4:4">
      <c r="D1" s="105" t="s">
        <v>0</v>
      </c>
    </row>
    <row r="2" ht="36" customHeight="1" spans="1:4">
      <c r="A2" s="4" t="str">
        <f>"2026"&amp;"年部门财务收支预算总表"</f>
        <v>2026年部门财务收支预算总表</v>
      </c>
      <c r="B2" s="4"/>
      <c r="C2" s="4"/>
      <c r="D2" s="4"/>
    </row>
    <row r="3" ht="24" customHeight="1" spans="1:4">
      <c r="A3" s="178" t="str">
        <f>"单位名称："&amp;"勐腊县红十字会"</f>
        <v>单位名称：勐腊县红十字会</v>
      </c>
      <c r="B3" s="178"/>
      <c r="C3" s="165"/>
      <c r="D3" s="186" t="s">
        <v>1</v>
      </c>
    </row>
    <row r="4" ht="19.5" customHeight="1" spans="1:4">
      <c r="A4" s="130" t="s">
        <v>2</v>
      </c>
      <c r="B4" s="132"/>
      <c r="C4" s="130" t="s">
        <v>3</v>
      </c>
      <c r="D4" s="132"/>
    </row>
    <row r="5" ht="19.5" customHeight="1" spans="1:4">
      <c r="A5" s="129" t="s">
        <v>4</v>
      </c>
      <c r="B5" s="129" t="s">
        <v>5</v>
      </c>
      <c r="C5" s="129" t="s">
        <v>6</v>
      </c>
      <c r="D5" s="25" t="s">
        <v>5</v>
      </c>
    </row>
    <row r="6" ht="19.5" customHeight="1" spans="1:4">
      <c r="A6" s="138"/>
      <c r="B6" s="138"/>
      <c r="C6" s="138"/>
      <c r="D6" s="27"/>
    </row>
    <row r="7" ht="20.25" customHeight="1" spans="1:4">
      <c r="A7" s="172" t="s">
        <v>7</v>
      </c>
      <c r="B7" s="187">
        <v>1569324.38</v>
      </c>
      <c r="C7" s="172" t="str">
        <f>"一"&amp;"、"&amp;"社会保障和就业支出"</f>
        <v>一、社会保障和就业支出</v>
      </c>
      <c r="D7" s="187">
        <v>1324759.52</v>
      </c>
    </row>
    <row r="8" ht="20.25" customHeight="1" spans="1:4">
      <c r="A8" s="172" t="s">
        <v>8</v>
      </c>
      <c r="B8" s="187"/>
      <c r="C8" s="172" t="str">
        <f>"二"&amp;"、"&amp;"卫生健康支出"</f>
        <v>二、卫生健康支出</v>
      </c>
      <c r="D8" s="187">
        <v>127976.62</v>
      </c>
    </row>
    <row r="9" ht="20.25" customHeight="1" spans="1:4">
      <c r="A9" s="172" t="s">
        <v>9</v>
      </c>
      <c r="B9" s="187"/>
      <c r="C9" s="172" t="str">
        <f>"三"&amp;"、"&amp;"住房保障支出"</f>
        <v>三、住房保障支出</v>
      </c>
      <c r="D9" s="187">
        <v>126588.24</v>
      </c>
    </row>
    <row r="10" ht="21.75" customHeight="1" spans="1:4">
      <c r="A10" s="172" t="s">
        <v>10</v>
      </c>
      <c r="B10" s="187"/>
      <c r="C10" s="172"/>
      <c r="D10" s="187"/>
    </row>
    <row r="11" ht="21.75" customHeight="1" spans="1:4">
      <c r="A11" s="172" t="s">
        <v>11</v>
      </c>
      <c r="B11" s="187">
        <v>10000</v>
      </c>
      <c r="C11" s="188"/>
      <c r="D11" s="187"/>
    </row>
    <row r="12" ht="21.75" customHeight="1" spans="1:4">
      <c r="A12" s="189" t="s">
        <v>12</v>
      </c>
      <c r="B12" s="187"/>
      <c r="C12" s="188"/>
      <c r="D12" s="187"/>
    </row>
    <row r="13" ht="20.25" customHeight="1" spans="1:4">
      <c r="A13" s="189" t="s">
        <v>13</v>
      </c>
      <c r="B13" s="187"/>
      <c r="C13" s="188"/>
      <c r="D13" s="187"/>
    </row>
    <row r="14" ht="20.25" customHeight="1" spans="1:4">
      <c r="A14" s="189" t="s">
        <v>14</v>
      </c>
      <c r="B14" s="187"/>
      <c r="C14" s="188"/>
      <c r="D14" s="187"/>
    </row>
    <row r="15" ht="20.25" customHeight="1" spans="1:4">
      <c r="A15" s="190" t="s">
        <v>15</v>
      </c>
      <c r="B15" s="187"/>
      <c r="C15" s="188"/>
      <c r="D15" s="187"/>
    </row>
    <row r="16" ht="20.25" customHeight="1" spans="1:4">
      <c r="A16" s="190" t="s">
        <v>16</v>
      </c>
      <c r="B16" s="187">
        <v>10000</v>
      </c>
      <c r="C16" s="188"/>
      <c r="D16" s="187"/>
    </row>
    <row r="17" ht="20.25" customHeight="1" spans="1:4">
      <c r="A17" s="191" t="s">
        <v>17</v>
      </c>
      <c r="B17" s="174">
        <v>1579324.38</v>
      </c>
      <c r="C17" s="170" t="s">
        <v>18</v>
      </c>
      <c r="D17" s="174">
        <v>1579324.38</v>
      </c>
    </row>
    <row r="18" ht="20.25" customHeight="1" spans="1:4">
      <c r="A18" s="192" t="s">
        <v>19</v>
      </c>
      <c r="B18" s="187"/>
      <c r="C18" s="172" t="s">
        <v>20</v>
      </c>
      <c r="D18" s="187"/>
    </row>
    <row r="19" ht="20.25" customHeight="1" spans="1:4">
      <c r="A19" s="192" t="s">
        <v>21</v>
      </c>
      <c r="B19" s="187"/>
      <c r="C19" s="172" t="s">
        <v>21</v>
      </c>
      <c r="D19" s="187"/>
    </row>
    <row r="20" ht="20.25" customHeight="1" spans="1:4">
      <c r="A20" s="192" t="s">
        <v>22</v>
      </c>
      <c r="B20" s="187"/>
      <c r="C20" s="172" t="s">
        <v>22</v>
      </c>
      <c r="D20" s="187"/>
    </row>
    <row r="21" ht="20.25" customHeight="1" spans="1:4">
      <c r="A21" s="193" t="s">
        <v>23</v>
      </c>
      <c r="B21" s="174">
        <v>1579324.38</v>
      </c>
      <c r="C21" s="170" t="s">
        <v>24</v>
      </c>
      <c r="D21" s="174">
        <v>1579324.38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" right="0.3" top="0.41" bottom="0.41" header="0.25" footer="0.25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showZeros="0" workbookViewId="0">
      <selection activeCell="A1" sqref="A1"/>
    </sheetView>
  </sheetViews>
  <sheetFormatPr defaultColWidth="10.6555555555556" defaultRowHeight="14.25" customHeight="1" outlineLevelCol="5"/>
  <cols>
    <col min="1" max="1" width="42.8222222222222" customWidth="1"/>
    <col min="2" max="2" width="19.6555555555556" customWidth="1"/>
    <col min="3" max="3" width="40.9777777777778" customWidth="1"/>
    <col min="4" max="6" width="33.3333333333333" customWidth="1"/>
  </cols>
  <sheetData>
    <row r="1" ht="15.75" customHeight="1" spans="1:6">
      <c r="A1" s="102">
        <v>1</v>
      </c>
      <c r="B1" s="103">
        <v>0</v>
      </c>
      <c r="C1" s="102">
        <v>1</v>
      </c>
      <c r="D1" s="104"/>
      <c r="E1" s="104"/>
      <c r="F1" s="105" t="s">
        <v>263</v>
      </c>
    </row>
    <row r="2" ht="36.75" customHeight="1" spans="1:6">
      <c r="A2" s="106" t="str">
        <f>"2026"&amp;"年部门政府性基金预算支出预算表"</f>
        <v>2026年部门政府性基金预算支出预算表</v>
      </c>
      <c r="B2" s="106" t="s">
        <v>264</v>
      </c>
      <c r="C2" s="106"/>
      <c r="D2" s="106"/>
      <c r="E2" s="106"/>
      <c r="F2" s="106"/>
    </row>
    <row r="3" ht="13.5" customHeight="1" spans="1:6">
      <c r="A3" s="5" t="str">
        <f>"单位名称："&amp;"勐腊县红十字会"</f>
        <v>单位名称：勐腊县红十字会</v>
      </c>
      <c r="B3" s="5" t="str">
        <f>"单位名称："&amp;"勐腊县红十字会"</f>
        <v>单位名称：勐腊县红十字会</v>
      </c>
      <c r="C3" s="5"/>
      <c r="D3" s="101"/>
      <c r="E3" s="101"/>
      <c r="F3" s="101" t="s">
        <v>1</v>
      </c>
    </row>
    <row r="4" ht="19.5" customHeight="1" spans="1:6">
      <c r="A4" s="107" t="s">
        <v>120</v>
      </c>
      <c r="B4" s="108" t="s">
        <v>45</v>
      </c>
      <c r="C4" s="109" t="s">
        <v>46</v>
      </c>
      <c r="D4" s="11" t="s">
        <v>265</v>
      </c>
      <c r="E4" s="11"/>
      <c r="F4" s="12"/>
    </row>
    <row r="5" ht="18.75" customHeight="1" spans="1:6">
      <c r="A5" s="110"/>
      <c r="B5" s="111"/>
      <c r="C5" s="96"/>
      <c r="D5" s="95" t="s">
        <v>28</v>
      </c>
      <c r="E5" s="95" t="s">
        <v>47</v>
      </c>
      <c r="F5" s="95" t="s">
        <v>48</v>
      </c>
    </row>
    <row r="6" ht="18.75" customHeight="1" spans="1:6">
      <c r="A6" s="110">
        <v>1</v>
      </c>
      <c r="B6" s="112" t="s">
        <v>106</v>
      </c>
      <c r="C6" s="96">
        <v>3</v>
      </c>
      <c r="D6" s="95">
        <v>4</v>
      </c>
      <c r="E6" s="95">
        <v>5</v>
      </c>
      <c r="F6" s="95">
        <v>6</v>
      </c>
    </row>
    <row r="7" ht="21" customHeight="1" spans="1:6">
      <c r="A7" s="19"/>
      <c r="B7" s="19"/>
      <c r="C7" s="19"/>
      <c r="D7" s="20"/>
      <c r="E7" s="20"/>
      <c r="F7" s="20"/>
    </row>
    <row r="8" ht="21" customHeight="1" spans="1:6">
      <c r="A8" s="19"/>
      <c r="B8" s="19"/>
      <c r="C8" s="19"/>
      <c r="D8" s="20"/>
      <c r="E8" s="20"/>
      <c r="F8" s="20"/>
    </row>
    <row r="9" ht="18.75" customHeight="1" spans="1:6">
      <c r="A9" s="113" t="s">
        <v>90</v>
      </c>
      <c r="B9" s="114" t="s">
        <v>90</v>
      </c>
      <c r="C9" s="115" t="s">
        <v>90</v>
      </c>
      <c r="D9" s="20"/>
      <c r="E9" s="20"/>
      <c r="F9" s="2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" right="0.3" top="0.46" bottom="0.46" header="0.4" footer="0.4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45.6555555555556" customWidth="1"/>
    <col min="2" max="2" width="25.3333333333333" customWidth="1"/>
    <col min="3" max="3" width="41.1555555555556" customWidth="1"/>
    <col min="4" max="4" width="9" customWidth="1"/>
    <col min="5" max="5" width="12" customWidth="1"/>
    <col min="6" max="17" width="19.33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88"/>
      <c r="P1" s="88"/>
      <c r="Q1" s="30" t="s">
        <v>266</v>
      </c>
    </row>
    <row r="2" ht="35.25" customHeight="1" spans="1:17">
      <c r="A2" s="31" t="str">
        <f>"2026"&amp;"年部门政府采购预算表"</f>
        <v>2026年部门政府采购预算表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32" t="str">
        <f>"单位名称："&amp;"勐腊县红十字会"</f>
        <v>单位名称：勐腊县红十字会</v>
      </c>
      <c r="B3" s="32"/>
      <c r="C3" s="32"/>
      <c r="D3" s="32"/>
      <c r="E3" s="32"/>
      <c r="F3" s="32"/>
      <c r="G3" s="6"/>
      <c r="H3" s="6"/>
      <c r="I3" s="6"/>
      <c r="J3" s="6"/>
      <c r="K3" s="33"/>
      <c r="L3" s="33"/>
      <c r="M3" s="33"/>
      <c r="N3" s="33"/>
      <c r="O3" s="7"/>
      <c r="P3" s="7"/>
      <c r="Q3" s="101" t="s">
        <v>112</v>
      </c>
    </row>
    <row r="4" ht="15.75" customHeight="1" spans="1:17">
      <c r="A4" s="9" t="s">
        <v>267</v>
      </c>
      <c r="B4" s="79" t="s">
        <v>268</v>
      </c>
      <c r="C4" s="79" t="s">
        <v>269</v>
      </c>
      <c r="D4" s="79" t="s">
        <v>270</v>
      </c>
      <c r="E4" s="79" t="s">
        <v>271</v>
      </c>
      <c r="F4" s="79" t="s">
        <v>272</v>
      </c>
      <c r="G4" s="36" t="s">
        <v>127</v>
      </c>
      <c r="H4" s="36"/>
      <c r="I4" s="36"/>
      <c r="J4" s="36"/>
      <c r="K4" s="36"/>
      <c r="L4" s="36"/>
      <c r="M4" s="36"/>
      <c r="N4" s="36"/>
      <c r="O4" s="36"/>
      <c r="P4" s="36"/>
      <c r="Q4" s="37"/>
    </row>
    <row r="5" ht="17.25" customHeight="1" spans="1:17">
      <c r="A5" s="14"/>
      <c r="B5" s="81"/>
      <c r="C5" s="81"/>
      <c r="D5" s="81"/>
      <c r="E5" s="81"/>
      <c r="F5" s="81"/>
      <c r="G5" s="81" t="s">
        <v>28</v>
      </c>
      <c r="H5" s="81" t="s">
        <v>31</v>
      </c>
      <c r="I5" s="81" t="s">
        <v>273</v>
      </c>
      <c r="J5" s="81" t="s">
        <v>274</v>
      </c>
      <c r="K5" s="82" t="s">
        <v>275</v>
      </c>
      <c r="L5" s="93" t="s">
        <v>50</v>
      </c>
      <c r="M5" s="93"/>
      <c r="N5" s="93"/>
      <c r="O5" s="93"/>
      <c r="P5" s="93"/>
      <c r="Q5" s="83"/>
    </row>
    <row r="6" ht="54" customHeight="1" spans="1:17">
      <c r="A6" s="16"/>
      <c r="B6" s="83"/>
      <c r="C6" s="83"/>
      <c r="D6" s="83"/>
      <c r="E6" s="83"/>
      <c r="F6" s="83"/>
      <c r="G6" s="83"/>
      <c r="H6" s="83" t="s">
        <v>30</v>
      </c>
      <c r="I6" s="83"/>
      <c r="J6" s="83"/>
      <c r="K6" s="84"/>
      <c r="L6" s="83" t="s">
        <v>30</v>
      </c>
      <c r="M6" s="83" t="s">
        <v>37</v>
      </c>
      <c r="N6" s="83" t="s">
        <v>134</v>
      </c>
      <c r="O6" s="94" t="s">
        <v>39</v>
      </c>
      <c r="P6" s="84" t="s">
        <v>40</v>
      </c>
      <c r="Q6" s="83" t="s">
        <v>41</v>
      </c>
    </row>
    <row r="7" ht="19.5" customHeight="1" spans="1:17">
      <c r="A7" s="27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19"/>
      <c r="B8" s="97"/>
      <c r="C8" s="97"/>
      <c r="D8" s="97"/>
      <c r="E8" s="98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ht="21" customHeight="1" spans="1:17">
      <c r="A9" s="19"/>
      <c r="B9" s="19"/>
      <c r="C9" s="19"/>
      <c r="D9" s="21"/>
      <c r="E9" s="9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ht="21" customHeight="1" spans="1:17">
      <c r="A10" s="86" t="s">
        <v>90</v>
      </c>
      <c r="B10" s="87"/>
      <c r="C10" s="87"/>
      <c r="D10" s="87"/>
      <c r="E10" s="10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79" right="0.79" top="0.59" bottom="0.59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56.9777777777778" customWidth="1"/>
    <col min="2" max="3" width="25.5" customWidth="1"/>
    <col min="4" max="14" width="22.1555555555556" customWidth="1"/>
  </cols>
  <sheetData>
    <row r="1" ht="13.5" customHeight="1" spans="1:14">
      <c r="A1" s="73"/>
      <c r="B1" s="73"/>
      <c r="C1" s="74"/>
      <c r="D1" s="73"/>
      <c r="E1" s="73"/>
      <c r="F1" s="73"/>
      <c r="G1" s="73"/>
      <c r="H1" s="75"/>
      <c r="I1" s="73"/>
      <c r="J1" s="73"/>
      <c r="K1" s="73"/>
      <c r="L1" s="88"/>
      <c r="M1" s="89"/>
      <c r="N1" s="90" t="s">
        <v>276</v>
      </c>
    </row>
    <row r="2" ht="34.5" customHeight="1" spans="1:14">
      <c r="A2" s="31" t="str">
        <f>"2026"&amp;"年部门政府购买服务预算表"</f>
        <v>2026年部门政府购买服务预算表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75" customHeight="1" spans="1:14">
      <c r="A3" s="76" t="str">
        <f>"单位名称："&amp;"勐腊县红十字会"</f>
        <v>单位名称：勐腊县红十字会</v>
      </c>
      <c r="B3" s="76"/>
      <c r="C3" s="76"/>
      <c r="D3" s="77"/>
      <c r="E3" s="77"/>
      <c r="F3" s="77"/>
      <c r="G3" s="77"/>
      <c r="H3" s="78"/>
      <c r="I3" s="77"/>
      <c r="J3" s="77"/>
      <c r="K3" s="77"/>
      <c r="L3" s="7"/>
      <c r="M3" s="91"/>
      <c r="N3" s="92" t="s">
        <v>112</v>
      </c>
    </row>
    <row r="4" ht="18.75" customHeight="1" spans="1:14">
      <c r="A4" s="9" t="s">
        <v>267</v>
      </c>
      <c r="B4" s="79" t="s">
        <v>277</v>
      </c>
      <c r="C4" s="80" t="s">
        <v>278</v>
      </c>
      <c r="D4" s="36" t="s">
        <v>127</v>
      </c>
      <c r="E4" s="36"/>
      <c r="F4" s="36"/>
      <c r="G4" s="36"/>
      <c r="H4" s="36"/>
      <c r="I4" s="36"/>
      <c r="J4" s="36"/>
      <c r="K4" s="36"/>
      <c r="L4" s="36"/>
      <c r="M4" s="36"/>
      <c r="N4" s="37"/>
    </row>
    <row r="5" ht="17.25" customHeight="1" spans="1:14">
      <c r="A5" s="14"/>
      <c r="B5" s="81"/>
      <c r="C5" s="82"/>
      <c r="D5" s="81" t="s">
        <v>28</v>
      </c>
      <c r="E5" s="81" t="s">
        <v>31</v>
      </c>
      <c r="F5" s="81" t="s">
        <v>273</v>
      </c>
      <c r="G5" s="81" t="s">
        <v>274</v>
      </c>
      <c r="H5" s="82" t="s">
        <v>275</v>
      </c>
      <c r="I5" s="93" t="s">
        <v>50</v>
      </c>
      <c r="J5" s="93"/>
      <c r="K5" s="93"/>
      <c r="L5" s="93"/>
      <c r="M5" s="93"/>
      <c r="N5" s="83"/>
    </row>
    <row r="6" ht="54" customHeight="1" spans="1:14">
      <c r="A6" s="16"/>
      <c r="B6" s="83"/>
      <c r="C6" s="84"/>
      <c r="D6" s="83"/>
      <c r="E6" s="83"/>
      <c r="F6" s="83"/>
      <c r="G6" s="83"/>
      <c r="H6" s="84"/>
      <c r="I6" s="83" t="s">
        <v>30</v>
      </c>
      <c r="J6" s="83" t="s">
        <v>37</v>
      </c>
      <c r="K6" s="83" t="s">
        <v>134</v>
      </c>
      <c r="L6" s="94" t="s">
        <v>39</v>
      </c>
      <c r="M6" s="84" t="s">
        <v>40</v>
      </c>
      <c r="N6" s="83" t="s">
        <v>41</v>
      </c>
    </row>
    <row r="7" ht="19.5" customHeight="1" spans="1:14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</row>
    <row r="8" ht="21" customHeight="1" spans="1:14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ht="21" customHeight="1" spans="1:14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ht="21" customHeight="1" spans="1:14">
      <c r="A10" s="86" t="s">
        <v>90</v>
      </c>
      <c r="B10" s="87"/>
      <c r="C10" s="8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79" right="0.79" top="0.59" bottom="0.59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8"/>
  <sheetViews>
    <sheetView showZeros="0" workbookViewId="0">
      <selection activeCell="A1" sqref="A1"/>
    </sheetView>
  </sheetViews>
  <sheetFormatPr defaultColWidth="10.6555555555556" defaultRowHeight="14.25" customHeight="1" outlineLevelRow="7" outlineLevelCol="6"/>
  <cols>
    <col min="1" max="1" width="44" customWidth="1"/>
    <col min="2" max="7" width="21.5" customWidth="1"/>
  </cols>
  <sheetData>
    <row r="1" ht="13.5" customHeight="1" spans="1:7">
      <c r="A1" s="59"/>
      <c r="B1" s="59"/>
      <c r="C1" s="59"/>
      <c r="D1" s="59"/>
      <c r="E1" s="59"/>
      <c r="F1" s="60"/>
      <c r="G1" s="61" t="s">
        <v>279</v>
      </c>
    </row>
    <row r="2" ht="27.75" customHeight="1" spans="1:7">
      <c r="A2" s="62" t="str">
        <f>"2026"&amp;"年对下转移支付预算表"</f>
        <v>2026年对下转移支付预算表</v>
      </c>
      <c r="B2" s="44"/>
      <c r="C2" s="44"/>
      <c r="D2" s="44"/>
      <c r="E2" s="44"/>
      <c r="F2" s="44"/>
      <c r="G2" s="45"/>
    </row>
    <row r="3" ht="18" customHeight="1" spans="1:7">
      <c r="A3" s="63" t="str">
        <f>"单位名称："&amp;"勐腊县红十字会"</f>
        <v>单位名称：勐腊县红十字会</v>
      </c>
      <c r="B3" s="64"/>
      <c r="C3" s="64"/>
      <c r="D3" s="64"/>
      <c r="E3" s="64"/>
      <c r="F3" s="65"/>
      <c r="G3" s="66" t="s">
        <v>112</v>
      </c>
    </row>
    <row r="4" ht="19.5" customHeight="1" spans="1:7">
      <c r="A4" s="67" t="s">
        <v>280</v>
      </c>
      <c r="B4" s="51" t="s">
        <v>123</v>
      </c>
      <c r="C4" s="51" t="s">
        <v>124</v>
      </c>
      <c r="D4" s="51" t="s">
        <v>127</v>
      </c>
      <c r="E4" s="51"/>
      <c r="F4" s="51"/>
      <c r="G4" s="50" t="s">
        <v>281</v>
      </c>
    </row>
    <row r="5" ht="40.5" customHeight="1" spans="1:7">
      <c r="A5" s="68"/>
      <c r="B5" s="69"/>
      <c r="C5" s="69"/>
      <c r="D5" s="69" t="s">
        <v>28</v>
      </c>
      <c r="E5" s="70" t="s">
        <v>31</v>
      </c>
      <c r="F5" s="71" t="s">
        <v>282</v>
      </c>
      <c r="G5" s="72" t="s">
        <v>283</v>
      </c>
    </row>
    <row r="6" ht="19.5" customHeight="1" spans="1:7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</row>
    <row r="7" ht="19.5" customHeight="1" spans="1:7">
      <c r="A7" s="52"/>
      <c r="B7" s="20"/>
      <c r="C7" s="20"/>
      <c r="D7" s="20"/>
      <c r="E7" s="20"/>
      <c r="F7" s="20"/>
      <c r="G7" s="20"/>
    </row>
    <row r="8" ht="19.5" customHeight="1" spans="1:7">
      <c r="A8" s="52"/>
      <c r="B8" s="19"/>
      <c r="C8" s="19"/>
      <c r="D8" s="20"/>
      <c r="E8" s="20"/>
      <c r="F8" s="20"/>
      <c r="G8" s="20"/>
    </row>
  </sheetData>
  <mergeCells count="7">
    <mergeCell ref="A2:G2"/>
    <mergeCell ref="A3:F3"/>
    <mergeCell ref="D4:F4"/>
    <mergeCell ref="A4:A5"/>
    <mergeCell ref="B4:B5"/>
    <mergeCell ref="C4:C5"/>
    <mergeCell ref="G4:G5"/>
  </mergeCells>
  <printOptions horizontalCentered="1"/>
  <pageMargins left="0.8" right="0.8" top="0.6" bottom="0.6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topLeftCell="D1" workbookViewId="0">
      <selection activeCell="A1" sqref="A1"/>
    </sheetView>
  </sheetViews>
  <sheetFormatPr defaultColWidth="10.6555555555556" defaultRowHeight="12" customHeight="1" outlineLevelRow="6"/>
  <cols>
    <col min="1" max="1" width="40" customWidth="1"/>
    <col min="2" max="2" width="56" customWidth="1"/>
    <col min="3" max="3" width="20.1555555555556" customWidth="1"/>
    <col min="4" max="4" width="15.5" customWidth="1"/>
    <col min="5" max="5" width="27.5" customWidth="1"/>
    <col min="6" max="6" width="13.1555555555556" customWidth="1"/>
    <col min="7" max="7" width="15.3333333333333" customWidth="1"/>
    <col min="8" max="9" width="14.5" customWidth="1"/>
    <col min="10" max="10" width="98.1555555555556" customWidth="1"/>
  </cols>
  <sheetData>
    <row r="1" ht="15" customHeight="1" spans="10:10">
      <c r="J1" s="57" t="s">
        <v>284</v>
      </c>
    </row>
    <row r="2" ht="28.5" customHeight="1" spans="1:10">
      <c r="A2" s="44" t="str">
        <f>"2026"&amp;"年对下转移支付绩效目标表"</f>
        <v>2026年对下转移支付绩效目标表</v>
      </c>
      <c r="B2" s="44"/>
      <c r="C2" s="44"/>
      <c r="D2" s="44"/>
      <c r="E2" s="44"/>
      <c r="F2" s="45"/>
      <c r="G2" s="44"/>
      <c r="H2" s="45"/>
      <c r="I2" s="45"/>
      <c r="J2" s="44"/>
    </row>
    <row r="3" ht="17.25" customHeight="1" spans="1:10">
      <c r="A3" s="46" t="str">
        <f>"单位名称："&amp;"勐腊县红十字会"</f>
        <v>单位名称：勐腊县红十字会</v>
      </c>
      <c r="B3" s="47"/>
      <c r="C3" s="47"/>
      <c r="D3" s="47"/>
      <c r="E3" s="47"/>
      <c r="F3" s="48"/>
      <c r="G3" s="47"/>
      <c r="H3" s="48"/>
      <c r="I3" s="58"/>
      <c r="J3" s="58"/>
    </row>
    <row r="4" ht="44.25" customHeight="1" spans="1:10">
      <c r="A4" s="49" t="s">
        <v>206</v>
      </c>
      <c r="B4" s="49" t="s">
        <v>207</v>
      </c>
      <c r="C4" s="49" t="s">
        <v>208</v>
      </c>
      <c r="D4" s="49" t="s">
        <v>209</v>
      </c>
      <c r="E4" s="49" t="s">
        <v>210</v>
      </c>
      <c r="F4" s="50" t="s">
        <v>211</v>
      </c>
      <c r="G4" s="49" t="s">
        <v>212</v>
      </c>
      <c r="H4" s="50" t="s">
        <v>213</v>
      </c>
      <c r="I4" s="50" t="s">
        <v>214</v>
      </c>
      <c r="J4" s="49" t="s">
        <v>215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</row>
    <row r="6" ht="42" customHeight="1" spans="1:10">
      <c r="A6" s="52"/>
      <c r="B6" s="53"/>
      <c r="C6" s="53"/>
      <c r="D6" s="53"/>
      <c r="E6" s="54"/>
      <c r="F6" s="55"/>
      <c r="G6" s="54"/>
      <c r="H6" s="55"/>
      <c r="I6" s="55"/>
      <c r="J6" s="54"/>
    </row>
    <row r="7" ht="42" customHeight="1" spans="1:10">
      <c r="A7" s="52"/>
      <c r="B7" s="56"/>
      <c r="C7" s="56"/>
      <c r="D7" s="56"/>
      <c r="E7" s="52"/>
      <c r="F7" s="56"/>
      <c r="G7" s="52"/>
      <c r="H7" s="56"/>
      <c r="I7" s="56"/>
      <c r="J7" s="52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" sqref="A1"/>
    </sheetView>
  </sheetViews>
  <sheetFormatPr defaultColWidth="10.6555555555556" defaultRowHeight="12" customHeight="1" outlineLevelCol="7"/>
  <cols>
    <col min="1" max="1" width="33.8333333333333" customWidth="1"/>
    <col min="2" max="2" width="21.8333333333333" customWidth="1"/>
    <col min="3" max="3" width="29" customWidth="1"/>
    <col min="4" max="4" width="27.5" customWidth="1"/>
    <col min="5" max="5" width="20.8333333333333" customWidth="1"/>
    <col min="6" max="8" width="24.1555555555556" customWidth="1"/>
  </cols>
  <sheetData>
    <row r="1" ht="14.25" customHeight="1" spans="8:8">
      <c r="H1" s="30" t="s">
        <v>285</v>
      </c>
    </row>
    <row r="2" ht="34.5" customHeight="1" spans="1:8">
      <c r="A2" s="31" t="str">
        <f>"2026"&amp;"年新增资产配置表"</f>
        <v>2026年新增资产配置表</v>
      </c>
      <c r="B2" s="31"/>
      <c r="C2" s="31"/>
      <c r="D2" s="31"/>
      <c r="E2" s="31"/>
      <c r="F2" s="31"/>
      <c r="G2" s="31"/>
      <c r="H2" s="31"/>
    </row>
    <row r="3" ht="19.5" customHeight="1" spans="1:8">
      <c r="A3" s="32" t="str">
        <f>"单位名称："&amp;"勐腊县红十字会"</f>
        <v>单位名称：勐腊县红十字会</v>
      </c>
      <c r="B3" s="32"/>
      <c r="C3" s="32"/>
      <c r="D3" s="33"/>
      <c r="E3" s="33"/>
      <c r="F3" s="33"/>
      <c r="G3" s="33"/>
      <c r="H3" s="34" t="s">
        <v>112</v>
      </c>
    </row>
    <row r="4" ht="18" customHeight="1" spans="1:8">
      <c r="A4" s="9" t="s">
        <v>120</v>
      </c>
      <c r="B4" s="9" t="s">
        <v>286</v>
      </c>
      <c r="C4" s="9" t="s">
        <v>287</v>
      </c>
      <c r="D4" s="9" t="s">
        <v>288</v>
      </c>
      <c r="E4" s="9" t="s">
        <v>289</v>
      </c>
      <c r="F4" s="35" t="s">
        <v>290</v>
      </c>
      <c r="G4" s="36"/>
      <c r="H4" s="37"/>
    </row>
    <row r="5" ht="18" customHeight="1" spans="1:8">
      <c r="A5" s="16"/>
      <c r="B5" s="16"/>
      <c r="C5" s="16"/>
      <c r="D5" s="16"/>
      <c r="E5" s="16"/>
      <c r="F5" s="38" t="s">
        <v>271</v>
      </c>
      <c r="G5" s="38" t="s">
        <v>291</v>
      </c>
      <c r="H5" s="38" t="s">
        <v>292</v>
      </c>
    </row>
    <row r="6" ht="21" customHeight="1" spans="1:8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</row>
    <row r="7" ht="33" customHeight="1" spans="1:8">
      <c r="A7" s="39" t="s">
        <v>43</v>
      </c>
      <c r="B7" s="39"/>
      <c r="C7" s="39"/>
      <c r="D7" s="39"/>
      <c r="E7" s="21"/>
      <c r="F7" s="20">
        <v>2</v>
      </c>
      <c r="G7" s="20"/>
      <c r="H7" s="20">
        <v>1200</v>
      </c>
    </row>
    <row r="8" ht="33" customHeight="1" spans="1:8">
      <c r="A8" s="40" t="s">
        <v>43</v>
      </c>
      <c r="B8" s="39"/>
      <c r="C8" s="39"/>
      <c r="D8" s="39"/>
      <c r="E8" s="21"/>
      <c r="F8" s="20">
        <v>2</v>
      </c>
      <c r="G8" s="20"/>
      <c r="H8" s="20">
        <v>1200</v>
      </c>
    </row>
    <row r="9" ht="33" customHeight="1" spans="1:8">
      <c r="A9" s="40" t="s">
        <v>43</v>
      </c>
      <c r="B9" s="39" t="s">
        <v>293</v>
      </c>
      <c r="C9" s="39" t="s">
        <v>294</v>
      </c>
      <c r="D9" s="39" t="s">
        <v>295</v>
      </c>
      <c r="E9" s="21" t="s">
        <v>296</v>
      </c>
      <c r="F9" s="20">
        <v>2</v>
      </c>
      <c r="G9" s="20">
        <v>600</v>
      </c>
      <c r="H9" s="20">
        <v>1200</v>
      </c>
    </row>
    <row r="10" ht="24" customHeight="1" spans="1:8">
      <c r="A10" s="41" t="s">
        <v>28</v>
      </c>
      <c r="B10" s="42"/>
      <c r="C10" s="42"/>
      <c r="D10" s="42"/>
      <c r="E10" s="43"/>
      <c r="F10" s="20">
        <v>2</v>
      </c>
      <c r="G10" s="20"/>
      <c r="H10" s="20">
        <v>1200</v>
      </c>
    </row>
  </sheetData>
  <mergeCells count="9">
    <mergeCell ref="A2:H2"/>
    <mergeCell ref="A3:C3"/>
    <mergeCell ref="F4:H4"/>
    <mergeCell ref="A10:E10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5.6555555555556" customWidth="1"/>
    <col min="2" max="3" width="27.8333333333333" customWidth="1"/>
    <col min="4" max="4" width="13" customWidth="1"/>
    <col min="5" max="5" width="20.6555555555556" customWidth="1"/>
    <col min="6" max="6" width="11.5" customWidth="1"/>
    <col min="7" max="7" width="20.6555555555556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297</v>
      </c>
    </row>
    <row r="2" ht="42.7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tr">
        <f>"单位名称："&amp;"勐腊县红十字会"</f>
        <v>单位名称：勐腊县红十字会</v>
      </c>
      <c r="B3" s="5"/>
      <c r="C3" s="5"/>
      <c r="D3" s="5"/>
      <c r="E3" s="5"/>
      <c r="F3" s="5"/>
      <c r="G3" s="5"/>
      <c r="H3" s="6"/>
      <c r="I3" s="6"/>
      <c r="J3" s="6"/>
      <c r="K3" s="7" t="s">
        <v>112</v>
      </c>
    </row>
    <row r="4" ht="21.75" customHeight="1" spans="1:11">
      <c r="A4" s="8" t="s">
        <v>194</v>
      </c>
      <c r="B4" s="8" t="s">
        <v>122</v>
      </c>
      <c r="C4" s="8" t="s">
        <v>195</v>
      </c>
      <c r="D4" s="9" t="s">
        <v>123</v>
      </c>
      <c r="E4" s="9" t="s">
        <v>124</v>
      </c>
      <c r="F4" s="9" t="s">
        <v>196</v>
      </c>
      <c r="G4" s="9" t="s">
        <v>197</v>
      </c>
      <c r="H4" s="25" t="s">
        <v>28</v>
      </c>
      <c r="I4" s="10" t="s">
        <v>298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31</v>
      </c>
      <c r="J5" s="9" t="s">
        <v>32</v>
      </c>
      <c r="K5" s="9" t="s">
        <v>33</v>
      </c>
    </row>
    <row r="6" ht="40.5" customHeight="1" spans="1:11">
      <c r="A6" s="15"/>
      <c r="B6" s="15"/>
      <c r="C6" s="15"/>
      <c r="D6" s="16"/>
      <c r="E6" s="16"/>
      <c r="F6" s="16"/>
      <c r="G6" s="16"/>
      <c r="H6" s="27"/>
      <c r="I6" s="16" t="s">
        <v>30</v>
      </c>
      <c r="J6" s="16"/>
      <c r="K6" s="16"/>
    </row>
    <row r="7" ht="15" customHeight="1" spans="1:1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8">
        <v>10</v>
      </c>
      <c r="K7" s="18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20"/>
      <c r="I8" s="20"/>
      <c r="J8" s="20"/>
      <c r="K8" s="20"/>
    </row>
    <row r="9" ht="18.75" customHeight="1" spans="1:11">
      <c r="A9" s="29"/>
      <c r="B9" s="29"/>
      <c r="C9" s="29"/>
      <c r="D9" s="29"/>
      <c r="E9" s="29"/>
      <c r="F9" s="29"/>
      <c r="G9" s="29"/>
      <c r="H9" s="20"/>
      <c r="I9" s="20"/>
      <c r="J9" s="20"/>
      <c r="K9" s="20"/>
    </row>
    <row r="10" ht="18.75" customHeight="1" spans="1:11">
      <c r="A10" s="22" t="s">
        <v>90</v>
      </c>
      <c r="B10" s="23"/>
      <c r="C10" s="23"/>
      <c r="D10" s="23"/>
      <c r="E10" s="23"/>
      <c r="F10" s="23"/>
      <c r="G10" s="24"/>
      <c r="H10" s="20"/>
      <c r="I10" s="20"/>
      <c r="J10" s="20"/>
      <c r="K10" s="2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topLeftCell="B1" workbookViewId="0">
      <selection activeCell="A1" sqref="A1"/>
    </sheetView>
  </sheetViews>
  <sheetFormatPr defaultColWidth="10.6555555555556" defaultRowHeight="14.25" customHeight="1" outlineLevelCol="6"/>
  <cols>
    <col min="1" max="1" width="41.1555555555556" customWidth="1"/>
    <col min="2" max="2" width="23.3222222222222" customWidth="1"/>
    <col min="3" max="3" width="32.6555555555556" customWidth="1"/>
    <col min="4" max="4" width="16.3222222222222" customWidth="1"/>
    <col min="5" max="7" width="27.8333333333333" customWidth="1"/>
  </cols>
  <sheetData>
    <row r="1" ht="18.75" customHeight="1" spans="4:7">
      <c r="D1" s="1"/>
      <c r="E1" s="2"/>
      <c r="F1" s="2"/>
      <c r="G1" s="3" t="s">
        <v>299</v>
      </c>
    </row>
    <row r="2" ht="36.7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22.5" customHeight="1" spans="1:7">
      <c r="A3" s="5" t="str">
        <f>"单位名称："&amp;"勐腊县红十字会"</f>
        <v>单位名称：勐腊县红十字会</v>
      </c>
      <c r="B3" s="5"/>
      <c r="C3" s="5"/>
      <c r="D3" s="5"/>
      <c r="E3" s="6"/>
      <c r="F3" s="6"/>
      <c r="G3" s="7" t="s">
        <v>112</v>
      </c>
    </row>
    <row r="4" ht="21.75" customHeight="1" spans="1:7">
      <c r="A4" s="8" t="s">
        <v>195</v>
      </c>
      <c r="B4" s="8" t="s">
        <v>194</v>
      </c>
      <c r="C4" s="8" t="s">
        <v>122</v>
      </c>
      <c r="D4" s="9" t="s">
        <v>300</v>
      </c>
      <c r="E4" s="10" t="s">
        <v>31</v>
      </c>
      <c r="F4" s="11"/>
      <c r="G4" s="12"/>
    </row>
    <row r="5" ht="21.75" customHeight="1" spans="1:7">
      <c r="A5" s="13"/>
      <c r="B5" s="13"/>
      <c r="C5" s="13"/>
      <c r="D5" s="14"/>
      <c r="E5" s="8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5"/>
      <c r="B6" s="15"/>
      <c r="C6" s="15"/>
      <c r="D6" s="16"/>
      <c r="E6" s="15"/>
      <c r="F6" s="16"/>
      <c r="G6" s="16"/>
    </row>
    <row r="7" ht="19.5" customHeight="1" spans="1:7">
      <c r="A7" s="17">
        <v>1</v>
      </c>
      <c r="B7" s="17">
        <v>2</v>
      </c>
      <c r="C7" s="17">
        <v>3</v>
      </c>
      <c r="D7" s="17">
        <v>4</v>
      </c>
      <c r="E7" s="17">
        <v>8</v>
      </c>
      <c r="F7" s="17">
        <v>9</v>
      </c>
      <c r="G7" s="18">
        <v>10</v>
      </c>
    </row>
    <row r="8" ht="17.25" customHeight="1" spans="1:7">
      <c r="A8" s="19"/>
      <c r="B8" s="19"/>
      <c r="C8" s="19"/>
      <c r="D8" s="19"/>
      <c r="E8" s="20"/>
      <c r="F8" s="20"/>
      <c r="G8" s="20"/>
    </row>
    <row r="9" ht="18.75" customHeight="1" spans="1:7">
      <c r="A9" s="19"/>
      <c r="B9" s="19"/>
      <c r="C9" s="19"/>
      <c r="D9" s="21"/>
      <c r="E9" s="20"/>
      <c r="F9" s="20"/>
      <c r="G9" s="20"/>
    </row>
    <row r="10" ht="18.75" customHeight="1" spans="1:7">
      <c r="A10" s="22" t="s">
        <v>28</v>
      </c>
      <c r="B10" s="23"/>
      <c r="C10" s="23"/>
      <c r="D10" s="24"/>
      <c r="E10" s="20"/>
      <c r="F10" s="20"/>
      <c r="G10" s="2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20.5111111111111" customWidth="1"/>
    <col min="2" max="2" width="34.1666666666667" customWidth="1"/>
    <col min="3" max="19" width="20.6666666666667" customWidth="1"/>
  </cols>
  <sheetData>
    <row r="1" ht="19.5" customHeight="1" spans="10:19">
      <c r="J1" s="120"/>
      <c r="O1" s="74"/>
      <c r="P1" s="74"/>
      <c r="Q1" s="74"/>
      <c r="R1" s="74"/>
      <c r="S1" s="3" t="s">
        <v>25</v>
      </c>
    </row>
    <row r="2" ht="57.75" customHeight="1" spans="1:19">
      <c r="A2" s="143" t="str">
        <f>"2026"&amp;"年部门收入预算表"</f>
        <v>2026年部门收入预算表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ht="24" customHeight="1" spans="1:19">
      <c r="A3" s="178" t="str">
        <f>"单位名称："&amp;"勐腊县红十字会"</f>
        <v>单位名称：勐腊县红十字会</v>
      </c>
      <c r="B3" s="178"/>
      <c r="C3" s="178"/>
      <c r="D3" s="178"/>
      <c r="E3" s="179"/>
      <c r="F3" s="179"/>
      <c r="G3" s="179"/>
      <c r="H3" s="179"/>
      <c r="I3" s="179"/>
      <c r="J3" s="181"/>
      <c r="K3" s="179"/>
      <c r="L3" s="179"/>
      <c r="M3" s="179"/>
      <c r="N3" s="179"/>
      <c r="O3" s="182"/>
      <c r="P3" s="182"/>
      <c r="Q3" s="182"/>
      <c r="R3" s="182"/>
      <c r="S3" s="185" t="s">
        <v>1</v>
      </c>
    </row>
    <row r="4" ht="18.75" customHeight="1" spans="1:19">
      <c r="A4" s="8" t="s">
        <v>26</v>
      </c>
      <c r="B4" s="80" t="s">
        <v>27</v>
      </c>
      <c r="C4" s="80" t="s">
        <v>28</v>
      </c>
      <c r="D4" s="180" t="s">
        <v>29</v>
      </c>
      <c r="E4" s="180"/>
      <c r="F4" s="180"/>
      <c r="G4" s="180"/>
      <c r="H4" s="180"/>
      <c r="I4" s="180"/>
      <c r="J4" s="180"/>
      <c r="K4" s="180"/>
      <c r="L4" s="180"/>
      <c r="M4" s="180"/>
      <c r="N4" s="183"/>
      <c r="O4" s="180" t="s">
        <v>19</v>
      </c>
      <c r="P4" s="180"/>
      <c r="Q4" s="180"/>
      <c r="R4" s="180"/>
      <c r="S4" s="183"/>
    </row>
    <row r="5" ht="19.5" customHeight="1" spans="1:19">
      <c r="A5" s="13"/>
      <c r="B5" s="82"/>
      <c r="C5" s="82"/>
      <c r="D5" s="82" t="s">
        <v>30</v>
      </c>
      <c r="E5" s="82" t="s">
        <v>31</v>
      </c>
      <c r="F5" s="82" t="s">
        <v>32</v>
      </c>
      <c r="G5" s="82" t="s">
        <v>33</v>
      </c>
      <c r="H5" s="82" t="s">
        <v>34</v>
      </c>
      <c r="I5" s="184" t="s">
        <v>35</v>
      </c>
      <c r="J5" s="184"/>
      <c r="K5" s="184"/>
      <c r="L5" s="184"/>
      <c r="M5" s="184"/>
      <c r="N5" s="95"/>
      <c r="O5" s="82" t="s">
        <v>30</v>
      </c>
      <c r="P5" s="82" t="s">
        <v>31</v>
      </c>
      <c r="Q5" s="82" t="s">
        <v>32</v>
      </c>
      <c r="R5" s="82" t="s">
        <v>33</v>
      </c>
      <c r="S5" s="82" t="s">
        <v>36</v>
      </c>
    </row>
    <row r="6" ht="33.75" customHeight="1" spans="1:19">
      <c r="A6" s="15"/>
      <c r="B6" s="84"/>
      <c r="C6" s="84"/>
      <c r="D6" s="84"/>
      <c r="E6" s="84"/>
      <c r="F6" s="84"/>
      <c r="G6" s="84"/>
      <c r="H6" s="84"/>
      <c r="I6" s="83" t="s">
        <v>30</v>
      </c>
      <c r="J6" s="83" t="s">
        <v>37</v>
      </c>
      <c r="K6" s="83" t="s">
        <v>38</v>
      </c>
      <c r="L6" s="83" t="s">
        <v>39</v>
      </c>
      <c r="M6" s="83" t="s">
        <v>40</v>
      </c>
      <c r="N6" s="83" t="s">
        <v>41</v>
      </c>
      <c r="O6" s="84"/>
      <c r="P6" s="84"/>
      <c r="Q6" s="84"/>
      <c r="R6" s="84"/>
      <c r="S6" s="84"/>
    </row>
    <row r="7" ht="16.5" customHeight="1" spans="1:19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</row>
    <row r="8" ht="18" customHeight="1" spans="1:19">
      <c r="A8" s="19" t="s">
        <v>42</v>
      </c>
      <c r="B8" s="19" t="s">
        <v>43</v>
      </c>
      <c r="C8" s="20">
        <v>1579324.38</v>
      </c>
      <c r="D8" s="20">
        <v>1579324.38</v>
      </c>
      <c r="E8" s="20">
        <v>1569324.38</v>
      </c>
      <c r="F8" s="20"/>
      <c r="G8" s="20"/>
      <c r="H8" s="20"/>
      <c r="I8" s="20">
        <v>10000</v>
      </c>
      <c r="J8" s="20"/>
      <c r="K8" s="20"/>
      <c r="L8" s="20"/>
      <c r="M8" s="20"/>
      <c r="N8" s="20">
        <v>10000</v>
      </c>
      <c r="O8" s="20"/>
      <c r="P8" s="20"/>
      <c r="Q8" s="20"/>
      <c r="R8" s="20"/>
      <c r="S8" s="20"/>
    </row>
    <row r="9" ht="18" customHeight="1" spans="1:19">
      <c r="A9" s="21" t="s">
        <v>28</v>
      </c>
      <c r="B9" s="21"/>
      <c r="C9" s="20">
        <v>1579324.38</v>
      </c>
      <c r="D9" s="20">
        <v>1579324.38</v>
      </c>
      <c r="E9" s="20">
        <v>1569324.38</v>
      </c>
      <c r="F9" s="20"/>
      <c r="G9" s="20"/>
      <c r="H9" s="20"/>
      <c r="I9" s="20">
        <v>10000</v>
      </c>
      <c r="J9" s="20"/>
      <c r="K9" s="20"/>
      <c r="L9" s="20"/>
      <c r="M9" s="20"/>
      <c r="N9" s="20">
        <v>10000</v>
      </c>
      <c r="O9" s="20"/>
      <c r="P9" s="20"/>
      <c r="Q9" s="20"/>
      <c r="R9" s="20"/>
      <c r="S9" s="2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" right="0.3" top="0.41" bottom="0.41" header="0.25" footer="0.25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6.1555555555556" customWidth="1"/>
    <col min="2" max="2" width="40.3222222222222" customWidth="1"/>
    <col min="3" max="6" width="22.3333333333333" customWidth="1"/>
    <col min="7" max="8" width="22.1555555555556" customWidth="1"/>
    <col min="9" max="9" width="22" customWidth="1"/>
    <col min="10" max="11" width="22.1555555555556" customWidth="1"/>
    <col min="12" max="14" width="22" customWidth="1"/>
    <col min="15" max="15" width="22.1555555555556" customWidth="1"/>
  </cols>
  <sheetData>
    <row r="1" ht="19.5" customHeight="1" spans="4:15">
      <c r="D1" s="120"/>
      <c r="H1" s="120"/>
      <c r="J1" s="120"/>
      <c r="O1" s="177" t="s">
        <v>44</v>
      </c>
    </row>
    <row r="2" ht="42" customHeight="1" spans="1:15">
      <c r="A2" s="4" t="str">
        <f>"2026"&amp;"年部门支出预算表"</f>
        <v>2026年部门支出预算表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156" t="str">
        <f>"单位名称："&amp;"勐腊县红十字会"</f>
        <v>单位名称：勐腊县红十字会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6"/>
      <c r="N3" s="6"/>
      <c r="O3" s="101" t="s">
        <v>1</v>
      </c>
    </row>
    <row r="4" ht="19.5" customHeight="1" spans="1:15">
      <c r="A4" s="8" t="s">
        <v>45</v>
      </c>
      <c r="B4" s="8" t="s">
        <v>46</v>
      </c>
      <c r="C4" s="8" t="s">
        <v>28</v>
      </c>
      <c r="D4" s="10" t="s">
        <v>31</v>
      </c>
      <c r="E4" s="11" t="s">
        <v>47</v>
      </c>
      <c r="F4" s="12" t="s">
        <v>48</v>
      </c>
      <c r="G4" s="8" t="s">
        <v>32</v>
      </c>
      <c r="H4" s="8" t="s">
        <v>33</v>
      </c>
      <c r="I4" s="8" t="s">
        <v>49</v>
      </c>
      <c r="J4" s="10" t="s">
        <v>50</v>
      </c>
      <c r="K4" s="11"/>
      <c r="L4" s="11"/>
      <c r="M4" s="11"/>
      <c r="N4" s="11"/>
      <c r="O4" s="12"/>
    </row>
    <row r="5" ht="33.75" customHeight="1" spans="1:15">
      <c r="A5" s="15"/>
      <c r="B5" s="15"/>
      <c r="C5" s="15"/>
      <c r="D5" s="17" t="s">
        <v>30</v>
      </c>
      <c r="E5" s="94" t="s">
        <v>47</v>
      </c>
      <c r="F5" s="94" t="s">
        <v>48</v>
      </c>
      <c r="G5" s="15"/>
      <c r="H5" s="15"/>
      <c r="I5" s="15"/>
      <c r="J5" s="17" t="s">
        <v>30</v>
      </c>
      <c r="K5" s="38" t="s">
        <v>51</v>
      </c>
      <c r="L5" s="38" t="s">
        <v>52</v>
      </c>
      <c r="M5" s="38" t="s">
        <v>53</v>
      </c>
      <c r="N5" s="38" t="s">
        <v>54</v>
      </c>
      <c r="O5" s="38" t="s">
        <v>55</v>
      </c>
    </row>
    <row r="6" ht="19.5" customHeight="1" spans="1:15">
      <c r="A6" s="175">
        <v>1</v>
      </c>
      <c r="B6" s="175">
        <v>2</v>
      </c>
      <c r="C6" s="176">
        <v>3</v>
      </c>
      <c r="D6" s="176">
        <v>4</v>
      </c>
      <c r="E6" s="176">
        <v>5</v>
      </c>
      <c r="F6" s="176">
        <v>6</v>
      </c>
      <c r="G6" s="176">
        <v>7</v>
      </c>
      <c r="H6" s="176">
        <v>8</v>
      </c>
      <c r="I6" s="176">
        <v>9</v>
      </c>
      <c r="J6" s="176">
        <v>10</v>
      </c>
      <c r="K6" s="176">
        <v>11</v>
      </c>
      <c r="L6" s="176">
        <v>12</v>
      </c>
      <c r="M6" s="176">
        <v>13</v>
      </c>
      <c r="N6" s="176">
        <v>14</v>
      </c>
      <c r="O6" s="176">
        <v>15</v>
      </c>
    </row>
    <row r="7" ht="21.75" customHeight="1" spans="1:15">
      <c r="A7" s="19" t="s">
        <v>56</v>
      </c>
      <c r="B7" s="19" t="s">
        <v>57</v>
      </c>
      <c r="C7" s="20">
        <v>1324759.52</v>
      </c>
      <c r="D7" s="20">
        <v>1314759.52</v>
      </c>
      <c r="E7" s="20">
        <v>1314759.52</v>
      </c>
      <c r="F7" s="20"/>
      <c r="G7" s="20"/>
      <c r="H7" s="20"/>
      <c r="I7" s="20"/>
      <c r="J7" s="20">
        <v>10000</v>
      </c>
      <c r="K7" s="20"/>
      <c r="L7" s="20"/>
      <c r="M7" s="20"/>
      <c r="N7" s="20"/>
      <c r="O7" s="20">
        <v>10000</v>
      </c>
    </row>
    <row r="8" ht="21.75" customHeight="1" spans="1:15">
      <c r="A8" s="117" t="s">
        <v>58</v>
      </c>
      <c r="B8" s="117" t="s">
        <v>59</v>
      </c>
      <c r="C8" s="20">
        <v>152265.6</v>
      </c>
      <c r="D8" s="20">
        <v>152265.6</v>
      </c>
      <c r="E8" s="20">
        <v>152265.6</v>
      </c>
      <c r="F8" s="20"/>
      <c r="G8" s="20"/>
      <c r="H8" s="20"/>
      <c r="I8" s="20"/>
      <c r="J8" s="20"/>
      <c r="K8" s="20"/>
      <c r="L8" s="20"/>
      <c r="M8" s="20"/>
      <c r="N8" s="20"/>
      <c r="O8" s="20"/>
    </row>
    <row r="9" ht="21.75" customHeight="1" spans="1:15">
      <c r="A9" s="118" t="s">
        <v>60</v>
      </c>
      <c r="B9" s="118" t="s">
        <v>61</v>
      </c>
      <c r="C9" s="20">
        <v>600</v>
      </c>
      <c r="D9" s="20">
        <v>600</v>
      </c>
      <c r="E9" s="20">
        <v>600</v>
      </c>
      <c r="F9" s="20"/>
      <c r="G9" s="20"/>
      <c r="H9" s="20"/>
      <c r="I9" s="20"/>
      <c r="J9" s="20"/>
      <c r="K9" s="20"/>
      <c r="L9" s="20"/>
      <c r="M9" s="20"/>
      <c r="N9" s="20"/>
      <c r="O9" s="20"/>
    </row>
    <row r="10" ht="21.75" customHeight="1" spans="1:15">
      <c r="A10" s="118" t="s">
        <v>62</v>
      </c>
      <c r="B10" s="118" t="s">
        <v>63</v>
      </c>
      <c r="C10" s="20">
        <v>151665.6</v>
      </c>
      <c r="D10" s="20">
        <v>151665.6</v>
      </c>
      <c r="E10" s="20">
        <v>151665.6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ht="21.75" customHeight="1" spans="1:15">
      <c r="A11" s="117" t="s">
        <v>64</v>
      </c>
      <c r="B11" s="117" t="s">
        <v>65</v>
      </c>
      <c r="C11" s="20">
        <v>1172493.92</v>
      </c>
      <c r="D11" s="20">
        <v>1162493.92</v>
      </c>
      <c r="E11" s="20">
        <v>1162493.92</v>
      </c>
      <c r="F11" s="20"/>
      <c r="G11" s="20"/>
      <c r="H11" s="20"/>
      <c r="I11" s="20"/>
      <c r="J11" s="20">
        <v>10000</v>
      </c>
      <c r="K11" s="20"/>
      <c r="L11" s="20"/>
      <c r="M11" s="20"/>
      <c r="N11" s="20"/>
      <c r="O11" s="20">
        <v>10000</v>
      </c>
    </row>
    <row r="12" ht="21.75" customHeight="1" spans="1:15">
      <c r="A12" s="118" t="s">
        <v>66</v>
      </c>
      <c r="B12" s="118" t="s">
        <v>67</v>
      </c>
      <c r="C12" s="20">
        <v>910370.16</v>
      </c>
      <c r="D12" s="20">
        <v>910370.16</v>
      </c>
      <c r="E12" s="20">
        <v>910370.16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ht="21.75" customHeight="1" spans="1:15">
      <c r="A13" s="118" t="s">
        <v>68</v>
      </c>
      <c r="B13" s="118" t="s">
        <v>69</v>
      </c>
      <c r="C13" s="20">
        <v>252123.76</v>
      </c>
      <c r="D13" s="20">
        <v>252123.76</v>
      </c>
      <c r="E13" s="20">
        <v>252123.76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ht="21.75" customHeight="1" spans="1:15">
      <c r="A14" s="118" t="s">
        <v>70</v>
      </c>
      <c r="B14" s="118" t="s">
        <v>71</v>
      </c>
      <c r="C14" s="20">
        <v>10000</v>
      </c>
      <c r="D14" s="20"/>
      <c r="E14" s="20"/>
      <c r="F14" s="20"/>
      <c r="G14" s="20"/>
      <c r="H14" s="20"/>
      <c r="I14" s="20"/>
      <c r="J14" s="20">
        <v>10000</v>
      </c>
      <c r="K14" s="20"/>
      <c r="L14" s="20"/>
      <c r="M14" s="20"/>
      <c r="N14" s="20"/>
      <c r="O14" s="20">
        <v>10000</v>
      </c>
    </row>
    <row r="15" ht="21.75" customHeight="1" spans="1:15">
      <c r="A15" s="19" t="s">
        <v>72</v>
      </c>
      <c r="B15" s="19" t="s">
        <v>73</v>
      </c>
      <c r="C15" s="20">
        <v>127976.62</v>
      </c>
      <c r="D15" s="20">
        <v>127976.62</v>
      </c>
      <c r="E15" s="20">
        <v>127976.62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ht="21.75" customHeight="1" spans="1:15">
      <c r="A16" s="117" t="s">
        <v>74</v>
      </c>
      <c r="B16" s="117" t="s">
        <v>75</v>
      </c>
      <c r="C16" s="20">
        <v>127976.62</v>
      </c>
      <c r="D16" s="20">
        <v>127976.62</v>
      </c>
      <c r="E16" s="20">
        <v>127976.62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ht="21.75" customHeight="1" spans="1:15">
      <c r="A17" s="118" t="s">
        <v>76</v>
      </c>
      <c r="B17" s="118" t="s">
        <v>77</v>
      </c>
      <c r="C17" s="20">
        <v>63389.97</v>
      </c>
      <c r="D17" s="20">
        <v>63389.97</v>
      </c>
      <c r="E17" s="20">
        <v>63389.97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ht="21.75" customHeight="1" spans="1:15">
      <c r="A18" s="118" t="s">
        <v>78</v>
      </c>
      <c r="B18" s="118" t="s">
        <v>79</v>
      </c>
      <c r="C18" s="20">
        <v>17618.58</v>
      </c>
      <c r="D18" s="20">
        <v>17618.58</v>
      </c>
      <c r="E18" s="20">
        <v>17618.58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ht="21.75" customHeight="1" spans="1:15">
      <c r="A19" s="118" t="s">
        <v>80</v>
      </c>
      <c r="B19" s="118" t="s">
        <v>81</v>
      </c>
      <c r="C19" s="20">
        <v>42615.25</v>
      </c>
      <c r="D19" s="20">
        <v>42615.25</v>
      </c>
      <c r="E19" s="20">
        <v>42615.25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ht="21.75" customHeight="1" spans="1:15">
      <c r="A20" s="118" t="s">
        <v>82</v>
      </c>
      <c r="B20" s="118" t="s">
        <v>83</v>
      </c>
      <c r="C20" s="20">
        <v>4352.82</v>
      </c>
      <c r="D20" s="20">
        <v>4352.82</v>
      </c>
      <c r="E20" s="20">
        <v>4352.82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ht="21.75" customHeight="1" spans="1:15">
      <c r="A21" s="19" t="s">
        <v>84</v>
      </c>
      <c r="B21" s="19" t="s">
        <v>85</v>
      </c>
      <c r="C21" s="20">
        <v>126588.24</v>
      </c>
      <c r="D21" s="20">
        <v>126588.24</v>
      </c>
      <c r="E21" s="20">
        <v>126588.24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ht="21.75" customHeight="1" spans="1:15">
      <c r="A22" s="117" t="s">
        <v>86</v>
      </c>
      <c r="B22" s="117" t="s">
        <v>87</v>
      </c>
      <c r="C22" s="20">
        <v>126588.24</v>
      </c>
      <c r="D22" s="20">
        <v>126588.24</v>
      </c>
      <c r="E22" s="20">
        <v>126588.24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ht="21.75" customHeight="1" spans="1:15">
      <c r="A23" s="118" t="s">
        <v>88</v>
      </c>
      <c r="B23" s="118" t="s">
        <v>89</v>
      </c>
      <c r="C23" s="20">
        <v>126588.24</v>
      </c>
      <c r="D23" s="20">
        <v>126588.24</v>
      </c>
      <c r="E23" s="20">
        <v>126588.24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ht="21.75" customHeight="1" spans="1:15">
      <c r="A24" s="21" t="s">
        <v>90</v>
      </c>
      <c r="B24" s="21" t="s">
        <v>90</v>
      </c>
      <c r="C24" s="20">
        <v>1579324.38</v>
      </c>
      <c r="D24" s="20">
        <v>1569324.38</v>
      </c>
      <c r="E24" s="20">
        <v>1569324.38</v>
      </c>
      <c r="F24" s="20"/>
      <c r="G24" s="20"/>
      <c r="H24" s="20"/>
      <c r="I24" s="20"/>
      <c r="J24" s="20">
        <v>10000</v>
      </c>
      <c r="K24" s="20"/>
      <c r="L24" s="20"/>
      <c r="M24" s="20"/>
      <c r="N24" s="20"/>
      <c r="O24" s="20">
        <v>10000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showZeros="0" workbookViewId="0">
      <selection activeCell="A1" sqref="A1"/>
    </sheetView>
  </sheetViews>
  <sheetFormatPr defaultColWidth="10.6555555555556" defaultRowHeight="14.25" customHeight="1" outlineLevelCol="3"/>
  <cols>
    <col min="1" max="1" width="45.8333333333333" customWidth="1"/>
    <col min="2" max="2" width="36" customWidth="1"/>
    <col min="3" max="3" width="41.8333333333333" customWidth="1"/>
    <col min="4" max="4" width="34.8333333333333" customWidth="1"/>
  </cols>
  <sheetData>
    <row r="1" ht="19.5" customHeight="1" spans="4:4">
      <c r="D1" s="30" t="s">
        <v>91</v>
      </c>
    </row>
    <row r="2" ht="36" customHeight="1" spans="1:4">
      <c r="A2" s="4" t="str">
        <f>"2026"&amp;"年部门财政拨款收支预算总表"</f>
        <v>2026年部门财政拨款收支预算总表</v>
      </c>
      <c r="B2" s="4"/>
      <c r="C2" s="4"/>
      <c r="D2" s="4"/>
    </row>
    <row r="3" ht="24" customHeight="1" spans="1:4">
      <c r="A3" s="5" t="str">
        <f>"单位名称："&amp;"勐腊县红十字会"</f>
        <v>单位名称：勐腊县红十字会</v>
      </c>
      <c r="B3" s="5"/>
      <c r="C3" s="165"/>
      <c r="D3" s="101" t="s">
        <v>1</v>
      </c>
    </row>
    <row r="4" ht="19.5" customHeight="1" spans="1:4">
      <c r="A4" s="10" t="s">
        <v>2</v>
      </c>
      <c r="B4" s="12"/>
      <c r="C4" s="10" t="s">
        <v>3</v>
      </c>
      <c r="D4" s="12"/>
    </row>
    <row r="5" ht="21.75" customHeight="1" spans="1:4">
      <c r="A5" s="25" t="s">
        <v>4</v>
      </c>
      <c r="B5" s="107" t="s">
        <v>5</v>
      </c>
      <c r="C5" s="25" t="s">
        <v>92</v>
      </c>
      <c r="D5" s="107" t="s">
        <v>5</v>
      </c>
    </row>
    <row r="6" ht="17.25" customHeight="1" spans="1:4">
      <c r="A6" s="27"/>
      <c r="B6" s="110"/>
      <c r="C6" s="27"/>
      <c r="D6" s="110"/>
    </row>
    <row r="7" ht="17.25" customHeight="1" spans="1:4">
      <c r="A7" s="166" t="s">
        <v>93</v>
      </c>
      <c r="B7" s="20">
        <v>1569324.38</v>
      </c>
      <c r="C7" s="167" t="s">
        <v>94</v>
      </c>
      <c r="D7" s="168">
        <v>1569324.38</v>
      </c>
    </row>
    <row r="8" ht="17.25" customHeight="1" spans="1:4">
      <c r="A8" s="169" t="s">
        <v>95</v>
      </c>
      <c r="B8" s="20">
        <v>1569324.38</v>
      </c>
      <c r="C8" s="167" t="str">
        <f>"（"&amp;"一"&amp;"）"&amp;"社会保障和就业支出"</f>
        <v>（一）社会保障和就业支出</v>
      </c>
      <c r="D8" s="168">
        <v>1314759.52</v>
      </c>
    </row>
    <row r="9" ht="17.25" customHeight="1" spans="1:4">
      <c r="A9" s="169" t="s">
        <v>96</v>
      </c>
      <c r="B9" s="20"/>
      <c r="C9" s="167" t="str">
        <f>"（"&amp;"二"&amp;"）"&amp;"卫生健康支出"</f>
        <v>（二）卫生健康支出</v>
      </c>
      <c r="D9" s="168">
        <v>127976.62</v>
      </c>
    </row>
    <row r="10" ht="17.25" customHeight="1" spans="1:4">
      <c r="A10" s="169" t="s">
        <v>97</v>
      </c>
      <c r="B10" s="20"/>
      <c r="C10" s="167" t="str">
        <f>"（"&amp;"三"&amp;"）"&amp;"住房保障支出"</f>
        <v>（三）住房保障支出</v>
      </c>
      <c r="D10" s="168">
        <v>126588.24</v>
      </c>
    </row>
    <row r="11" ht="17.25" customHeight="1" spans="1:4">
      <c r="A11" s="169" t="s">
        <v>98</v>
      </c>
      <c r="B11" s="20"/>
      <c r="C11" s="167"/>
      <c r="D11" s="168"/>
    </row>
    <row r="12" ht="17.25" customHeight="1" spans="1:4">
      <c r="A12" s="169" t="s">
        <v>95</v>
      </c>
      <c r="B12" s="20"/>
      <c r="C12" s="167"/>
      <c r="D12" s="168"/>
    </row>
    <row r="13" ht="17.25" customHeight="1" spans="1:4">
      <c r="A13" s="169" t="s">
        <v>96</v>
      </c>
      <c r="B13" s="20"/>
      <c r="C13" s="167"/>
      <c r="D13" s="168"/>
    </row>
    <row r="14" ht="17.25" customHeight="1" spans="1:4">
      <c r="A14" s="169" t="s">
        <v>97</v>
      </c>
      <c r="B14" s="20"/>
      <c r="C14" s="167"/>
      <c r="D14" s="168"/>
    </row>
    <row r="15" customHeight="1" spans="1:4">
      <c r="A15" s="170"/>
      <c r="B15" s="171"/>
      <c r="C15" s="172" t="s">
        <v>99</v>
      </c>
      <c r="D15" s="171"/>
    </row>
    <row r="16" ht="17.25" customHeight="1" spans="1:4">
      <c r="A16" s="173" t="s">
        <v>100</v>
      </c>
      <c r="B16" s="174">
        <v>1569324.38</v>
      </c>
      <c r="C16" s="170" t="s">
        <v>24</v>
      </c>
      <c r="D16" s="174">
        <v>1569324.38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" right="0.3" top="0.41" bottom="0.41" header="0.25" footer="0.25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showZeros="0" tabSelected="1" workbookViewId="0">
      <selection activeCell="A1" sqref="A1"/>
    </sheetView>
  </sheetViews>
  <sheetFormatPr defaultColWidth="10.6555555555556" defaultRowHeight="14.25" customHeight="1" outlineLevelCol="6"/>
  <cols>
    <col min="1" max="1" width="23.5" customWidth="1"/>
    <col min="2" max="2" width="51.3333333333333" customWidth="1"/>
    <col min="3" max="3" width="28.3333333333333" customWidth="1"/>
    <col min="4" max="4" width="23.8333333333333" customWidth="1"/>
    <col min="5" max="7" width="28.3333333333333" customWidth="1"/>
  </cols>
  <sheetData>
    <row r="1" customHeight="1" spans="4:7">
      <c r="D1" s="120"/>
      <c r="F1" s="157"/>
      <c r="G1" s="30" t="s">
        <v>101</v>
      </c>
    </row>
    <row r="2" ht="39" customHeight="1" spans="1:7">
      <c r="A2" s="4" t="str">
        <f>"2026"&amp;"年一般公共预算支出预算表（按功能科目分类）"</f>
        <v>2026年一般公共预算支出预算表（按功能科目分类）</v>
      </c>
      <c r="B2" s="4"/>
      <c r="C2" s="4"/>
      <c r="D2" s="4"/>
      <c r="E2" s="4"/>
      <c r="F2" s="4"/>
      <c r="G2" s="4"/>
    </row>
    <row r="3" ht="18" customHeight="1" spans="1:7">
      <c r="A3" s="5" t="str">
        <f>"单位名称："&amp;"勐腊县红十字会"</f>
        <v>单位名称：勐腊县红十字会</v>
      </c>
      <c r="B3" s="5"/>
      <c r="C3" s="5"/>
      <c r="D3" s="5"/>
      <c r="E3" s="5"/>
      <c r="F3" s="101"/>
      <c r="G3" s="101" t="s">
        <v>1</v>
      </c>
    </row>
    <row r="4" ht="20.25" customHeight="1" spans="1:7">
      <c r="A4" s="158" t="s">
        <v>102</v>
      </c>
      <c r="B4" s="159"/>
      <c r="C4" s="107" t="s">
        <v>28</v>
      </c>
      <c r="D4" s="145" t="s">
        <v>47</v>
      </c>
      <c r="E4" s="148"/>
      <c r="F4" s="149"/>
      <c r="G4" s="160" t="s">
        <v>48</v>
      </c>
    </row>
    <row r="5" ht="20.25" customHeight="1" spans="1:7">
      <c r="A5" s="161" t="s">
        <v>45</v>
      </c>
      <c r="B5" s="161" t="s">
        <v>46</v>
      </c>
      <c r="C5" s="110"/>
      <c r="D5" s="17" t="s">
        <v>30</v>
      </c>
      <c r="E5" s="17" t="s">
        <v>103</v>
      </c>
      <c r="F5" s="17" t="s">
        <v>104</v>
      </c>
      <c r="G5" s="95"/>
    </row>
    <row r="6" ht="19.5" customHeight="1" spans="1:7">
      <c r="A6" s="161" t="s">
        <v>105</v>
      </c>
      <c r="B6" s="161" t="s">
        <v>106</v>
      </c>
      <c r="C6" s="161" t="s">
        <v>107</v>
      </c>
      <c r="D6" s="17">
        <v>4</v>
      </c>
      <c r="E6" s="162" t="s">
        <v>108</v>
      </c>
      <c r="F6" s="162" t="s">
        <v>109</v>
      </c>
      <c r="G6" s="161" t="s">
        <v>110</v>
      </c>
    </row>
    <row r="7" ht="18" customHeight="1" spans="1:7">
      <c r="A7" s="19" t="s">
        <v>56</v>
      </c>
      <c r="B7" s="19" t="s">
        <v>57</v>
      </c>
      <c r="C7" s="20">
        <v>1314759.52</v>
      </c>
      <c r="D7" s="20">
        <v>1314759.52</v>
      </c>
      <c r="E7" s="20">
        <v>1205367.6</v>
      </c>
      <c r="F7" s="20">
        <v>109391.92</v>
      </c>
      <c r="G7" s="20"/>
    </row>
    <row r="8" ht="18" customHeight="1" spans="1:7">
      <c r="A8" s="117" t="s">
        <v>58</v>
      </c>
      <c r="B8" s="117" t="s">
        <v>59</v>
      </c>
      <c r="C8" s="20">
        <v>152265.6</v>
      </c>
      <c r="D8" s="20">
        <v>152265.6</v>
      </c>
      <c r="E8" s="20">
        <v>151665.6</v>
      </c>
      <c r="F8" s="20">
        <v>600</v>
      </c>
      <c r="G8" s="20"/>
    </row>
    <row r="9" ht="18" customHeight="1" spans="1:7">
      <c r="A9" s="118" t="s">
        <v>60</v>
      </c>
      <c r="B9" s="118" t="s">
        <v>61</v>
      </c>
      <c r="C9" s="20">
        <v>600</v>
      </c>
      <c r="D9" s="20">
        <v>600</v>
      </c>
      <c r="E9" s="20"/>
      <c r="F9" s="20">
        <v>600</v>
      </c>
      <c r="G9" s="20"/>
    </row>
    <row r="10" ht="18" customHeight="1" spans="1:7">
      <c r="A10" s="118" t="s">
        <v>62</v>
      </c>
      <c r="B10" s="118" t="s">
        <v>63</v>
      </c>
      <c r="C10" s="20">
        <v>151665.6</v>
      </c>
      <c r="D10" s="20">
        <v>151665.6</v>
      </c>
      <c r="E10" s="20">
        <v>151665.6</v>
      </c>
      <c r="F10" s="20"/>
      <c r="G10" s="20"/>
    </row>
    <row r="11" ht="18" customHeight="1" spans="1:7">
      <c r="A11" s="117" t="s">
        <v>64</v>
      </c>
      <c r="B11" s="117" t="s">
        <v>65</v>
      </c>
      <c r="C11" s="20">
        <v>1162493.92</v>
      </c>
      <c r="D11" s="20">
        <v>1162493.92</v>
      </c>
      <c r="E11" s="20">
        <v>1053702</v>
      </c>
      <c r="F11" s="20">
        <v>108791.92</v>
      </c>
      <c r="G11" s="20"/>
    </row>
    <row r="12" ht="18" customHeight="1" spans="1:7">
      <c r="A12" s="118" t="s">
        <v>66</v>
      </c>
      <c r="B12" s="118" t="s">
        <v>67</v>
      </c>
      <c r="C12" s="20">
        <v>910370.16</v>
      </c>
      <c r="D12" s="20">
        <v>910370.16</v>
      </c>
      <c r="E12" s="20">
        <v>814914</v>
      </c>
      <c r="F12" s="20">
        <v>95456.16</v>
      </c>
      <c r="G12" s="20"/>
    </row>
    <row r="13" ht="18" customHeight="1" spans="1:7">
      <c r="A13" s="118" t="s">
        <v>68</v>
      </c>
      <c r="B13" s="118" t="s">
        <v>69</v>
      </c>
      <c r="C13" s="20">
        <v>252123.76</v>
      </c>
      <c r="D13" s="20">
        <v>252123.76</v>
      </c>
      <c r="E13" s="20">
        <v>238788</v>
      </c>
      <c r="F13" s="20">
        <v>13335.76</v>
      </c>
      <c r="G13" s="20"/>
    </row>
    <row r="14" ht="18" customHeight="1" spans="1:7">
      <c r="A14" s="19" t="s">
        <v>72</v>
      </c>
      <c r="B14" s="19" t="s">
        <v>73</v>
      </c>
      <c r="C14" s="20">
        <v>127976.62</v>
      </c>
      <c r="D14" s="20">
        <v>127976.62</v>
      </c>
      <c r="E14" s="20">
        <v>127976.62</v>
      </c>
      <c r="F14" s="20"/>
      <c r="G14" s="20"/>
    </row>
    <row r="15" ht="18" customHeight="1" spans="1:7">
      <c r="A15" s="117" t="s">
        <v>74</v>
      </c>
      <c r="B15" s="117" t="s">
        <v>75</v>
      </c>
      <c r="C15" s="20">
        <v>127976.62</v>
      </c>
      <c r="D15" s="20">
        <v>127976.62</v>
      </c>
      <c r="E15" s="20">
        <v>127976.62</v>
      </c>
      <c r="F15" s="20"/>
      <c r="G15" s="20"/>
    </row>
    <row r="16" ht="18" customHeight="1" spans="1:7">
      <c r="A16" s="118" t="s">
        <v>76</v>
      </c>
      <c r="B16" s="118" t="s">
        <v>77</v>
      </c>
      <c r="C16" s="20">
        <v>63389.97</v>
      </c>
      <c r="D16" s="20">
        <v>63389.97</v>
      </c>
      <c r="E16" s="20">
        <v>63389.97</v>
      </c>
      <c r="F16" s="20"/>
      <c r="G16" s="20"/>
    </row>
    <row r="17" ht="18" customHeight="1" spans="1:7">
      <c r="A17" s="118" t="s">
        <v>78</v>
      </c>
      <c r="B17" s="118" t="s">
        <v>79</v>
      </c>
      <c r="C17" s="20">
        <v>17618.58</v>
      </c>
      <c r="D17" s="20">
        <v>17618.58</v>
      </c>
      <c r="E17" s="20">
        <v>17618.58</v>
      </c>
      <c r="F17" s="20"/>
      <c r="G17" s="20"/>
    </row>
    <row r="18" ht="18" customHeight="1" spans="1:7">
      <c r="A18" s="118" t="s">
        <v>80</v>
      </c>
      <c r="B18" s="118" t="s">
        <v>81</v>
      </c>
      <c r="C18" s="20">
        <v>42615.25</v>
      </c>
      <c r="D18" s="20">
        <v>42615.25</v>
      </c>
      <c r="E18" s="20">
        <v>42615.25</v>
      </c>
      <c r="F18" s="20"/>
      <c r="G18" s="20"/>
    </row>
    <row r="19" ht="18" customHeight="1" spans="1:7">
      <c r="A19" s="118" t="s">
        <v>82</v>
      </c>
      <c r="B19" s="118" t="s">
        <v>83</v>
      </c>
      <c r="C19" s="20">
        <v>4352.82</v>
      </c>
      <c r="D19" s="20">
        <v>4352.82</v>
      </c>
      <c r="E19" s="20">
        <v>4352.82</v>
      </c>
      <c r="F19" s="20"/>
      <c r="G19" s="20"/>
    </row>
    <row r="20" ht="18" customHeight="1" spans="1:7">
      <c r="A20" s="19" t="s">
        <v>84</v>
      </c>
      <c r="B20" s="19" t="s">
        <v>85</v>
      </c>
      <c r="C20" s="20">
        <v>126588.24</v>
      </c>
      <c r="D20" s="20">
        <v>126588.24</v>
      </c>
      <c r="E20" s="20">
        <v>126588.24</v>
      </c>
      <c r="F20" s="20"/>
      <c r="G20" s="20"/>
    </row>
    <row r="21" ht="18" customHeight="1" spans="1:7">
      <c r="A21" s="117" t="s">
        <v>86</v>
      </c>
      <c r="B21" s="117" t="s">
        <v>87</v>
      </c>
      <c r="C21" s="20">
        <v>126588.24</v>
      </c>
      <c r="D21" s="20">
        <v>126588.24</v>
      </c>
      <c r="E21" s="20">
        <v>126588.24</v>
      </c>
      <c r="F21" s="20"/>
      <c r="G21" s="20"/>
    </row>
    <row r="22" ht="18" customHeight="1" spans="1:7">
      <c r="A22" s="118" t="s">
        <v>88</v>
      </c>
      <c r="B22" s="118" t="s">
        <v>89</v>
      </c>
      <c r="C22" s="20">
        <v>126588.24</v>
      </c>
      <c r="D22" s="20">
        <v>126588.24</v>
      </c>
      <c r="E22" s="20">
        <v>126588.24</v>
      </c>
      <c r="F22" s="20"/>
      <c r="G22" s="20"/>
    </row>
    <row r="23" ht="18" customHeight="1" spans="1:7">
      <c r="A23" s="163" t="s">
        <v>90</v>
      </c>
      <c r="B23" s="164" t="s">
        <v>90</v>
      </c>
      <c r="C23" s="20">
        <v>1569324.38</v>
      </c>
      <c r="D23" s="20">
        <v>1569324.38</v>
      </c>
      <c r="E23" s="20">
        <v>1459932.46</v>
      </c>
      <c r="F23" s="20">
        <v>109391.92</v>
      </c>
      <c r="G23" s="20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" right="0.3" top="0.46" bottom="0.46" header="0.4" footer="0.4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10.6555555555556" defaultRowHeight="14.25" customHeight="1" outlineLevelRow="6" outlineLevelCol="5"/>
  <cols>
    <col min="1" max="2" width="32" customWidth="1"/>
    <col min="3" max="6" width="30.1555555555556" customWidth="1"/>
  </cols>
  <sheetData>
    <row r="1" customHeight="1" spans="1:6">
      <c r="A1" s="152"/>
      <c r="B1" s="152"/>
      <c r="C1" s="73"/>
      <c r="D1" s="153"/>
      <c r="F1" s="154" t="s">
        <v>111</v>
      </c>
    </row>
    <row r="2" ht="32.25" customHeight="1" spans="1:6">
      <c r="A2" s="106" t="str">
        <f>"2026"&amp;"年一般公共预算“三公”经费支出预算表"</f>
        <v>2026年一般公共预算“三公”经费支出预算表</v>
      </c>
      <c r="B2" s="155"/>
      <c r="C2" s="155"/>
      <c r="D2" s="155"/>
      <c r="E2" s="155"/>
      <c r="F2" s="155"/>
    </row>
    <row r="3" ht="18.75" customHeight="1" spans="1:6">
      <c r="A3" s="156" t="str">
        <f>"单位名称："&amp;"勐腊县红十字会"</f>
        <v>单位名称：勐腊县红十字会</v>
      </c>
      <c r="B3" s="155"/>
      <c r="C3" s="155"/>
      <c r="D3" s="155"/>
      <c r="E3" s="155"/>
      <c r="F3" s="34" t="s">
        <v>112</v>
      </c>
    </row>
    <row r="4" ht="19.5" customHeight="1" spans="1:6">
      <c r="A4" s="9" t="s">
        <v>113</v>
      </c>
      <c r="B4" s="25" t="s">
        <v>114</v>
      </c>
      <c r="C4" s="10" t="s">
        <v>115</v>
      </c>
      <c r="D4" s="11"/>
      <c r="E4" s="12"/>
      <c r="F4" s="25" t="s">
        <v>116</v>
      </c>
    </row>
    <row r="5" ht="19.5" customHeight="1" spans="1:6">
      <c r="A5" s="16"/>
      <c r="B5" s="27"/>
      <c r="C5" s="17" t="s">
        <v>30</v>
      </c>
      <c r="D5" s="17" t="s">
        <v>117</v>
      </c>
      <c r="E5" s="17" t="s">
        <v>118</v>
      </c>
      <c r="F5" s="27"/>
    </row>
    <row r="6" ht="18.75" customHeight="1" spans="1:6">
      <c r="A6" s="38">
        <v>1</v>
      </c>
      <c r="B6" s="38">
        <v>2</v>
      </c>
      <c r="C6" s="35">
        <v>3</v>
      </c>
      <c r="D6" s="38">
        <v>4</v>
      </c>
      <c r="E6" s="38">
        <v>5</v>
      </c>
      <c r="F6" s="38">
        <v>6</v>
      </c>
    </row>
    <row r="7" ht="24" customHeight="1" spans="1:6">
      <c r="A7" s="20">
        <v>4000</v>
      </c>
      <c r="B7" s="20"/>
      <c r="C7" s="20"/>
      <c r="D7" s="20"/>
      <c r="E7" s="20"/>
      <c r="F7" s="20">
        <v>4000</v>
      </c>
    </row>
  </sheetData>
  <mergeCells count="6">
    <mergeCell ref="A2:F2"/>
    <mergeCell ref="A3:C3"/>
    <mergeCell ref="C4:E4"/>
    <mergeCell ref="A4:A5"/>
    <mergeCell ref="B4:B5"/>
    <mergeCell ref="F4:F5"/>
  </mergeCells>
  <printOptions horizontalCentered="1"/>
  <pageMargins left="0.3" right="0.3" top="0.46" bottom="0.46" header="0.41" footer="0.4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8"/>
  <sheetViews>
    <sheetView showZeros="0" topLeftCell="G1" workbookViewId="0">
      <selection activeCell="A1" sqref="A1"/>
    </sheetView>
  </sheetViews>
  <sheetFormatPr defaultColWidth="10.6555555555556" defaultRowHeight="14.25" customHeight="1"/>
  <cols>
    <col min="1" max="1" width="38.3333333333333" customWidth="1"/>
    <col min="2" max="2" width="24.6555555555556" customWidth="1"/>
    <col min="3" max="3" width="31" customWidth="1"/>
    <col min="4" max="4" width="11.8333333333333" customWidth="1"/>
    <col min="5" max="5" width="20.5" customWidth="1"/>
    <col min="6" max="6" width="12" customWidth="1"/>
    <col min="7" max="7" width="26.8333333333333" customWidth="1"/>
    <col min="8" max="23" width="22.1555555555556" customWidth="1"/>
  </cols>
  <sheetData>
    <row r="1" ht="18.75" customHeight="1" spans="2:23">
      <c r="B1" s="141"/>
      <c r="D1" s="142"/>
      <c r="E1" s="142"/>
      <c r="F1" s="142"/>
      <c r="G1" s="142"/>
      <c r="H1" s="74"/>
      <c r="I1" s="74"/>
      <c r="J1" s="74"/>
      <c r="K1" s="74"/>
      <c r="L1" s="74"/>
      <c r="M1" s="74"/>
      <c r="N1" s="2"/>
      <c r="O1" s="2"/>
      <c r="P1" s="2"/>
      <c r="Q1" s="74"/>
      <c r="U1" s="141"/>
      <c r="W1" s="3" t="s">
        <v>119</v>
      </c>
    </row>
    <row r="2" ht="39.75" customHeight="1" spans="1:23">
      <c r="A2" s="143" t="str">
        <f>"2026"&amp;"年部门基本支出预算表"</f>
        <v>2026年部门基本支出预算表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5" t="str">
        <f>"单位名称："&amp;"勐腊县红十字会"</f>
        <v>单位名称：勐腊县红十字会</v>
      </c>
      <c r="B3" s="5"/>
      <c r="C3" s="5"/>
      <c r="D3" s="5"/>
      <c r="E3" s="5"/>
      <c r="F3" s="5"/>
      <c r="G3" s="5"/>
      <c r="H3" s="144"/>
      <c r="I3" s="144"/>
      <c r="J3" s="144"/>
      <c r="K3" s="144"/>
      <c r="L3" s="144"/>
      <c r="M3" s="144"/>
      <c r="N3" s="6"/>
      <c r="O3" s="6"/>
      <c r="P3" s="6"/>
      <c r="Q3" s="144"/>
      <c r="R3" s="33"/>
      <c r="S3" s="33"/>
      <c r="T3" s="33"/>
      <c r="U3" s="151"/>
      <c r="V3" s="33"/>
      <c r="W3" s="7" t="s">
        <v>112</v>
      </c>
    </row>
    <row r="4" ht="18" customHeight="1" spans="1:23">
      <c r="A4" s="8" t="s">
        <v>120</v>
      </c>
      <c r="B4" s="8" t="s">
        <v>121</v>
      </c>
      <c r="C4" s="8" t="s">
        <v>122</v>
      </c>
      <c r="D4" s="8" t="s">
        <v>123</v>
      </c>
      <c r="E4" s="8" t="s">
        <v>124</v>
      </c>
      <c r="F4" s="8" t="s">
        <v>125</v>
      </c>
      <c r="G4" s="8" t="s">
        <v>126</v>
      </c>
      <c r="H4" s="145" t="s">
        <v>127</v>
      </c>
      <c r="I4" s="148" t="s">
        <v>127</v>
      </c>
      <c r="J4" s="148"/>
      <c r="K4" s="148"/>
      <c r="L4" s="148"/>
      <c r="M4" s="148"/>
      <c r="N4" s="148"/>
      <c r="O4" s="148"/>
      <c r="P4" s="148"/>
      <c r="Q4" s="148" t="s">
        <v>34</v>
      </c>
      <c r="R4" s="148" t="s">
        <v>50</v>
      </c>
      <c r="S4" s="148"/>
      <c r="T4" s="148"/>
      <c r="U4" s="148"/>
      <c r="V4" s="148"/>
      <c r="W4" s="149"/>
    </row>
    <row r="5" ht="18" customHeight="1" spans="1:23">
      <c r="A5" s="13"/>
      <c r="B5" s="13"/>
      <c r="C5" s="13"/>
      <c r="D5" s="13"/>
      <c r="E5" s="13"/>
      <c r="F5" s="13"/>
      <c r="G5" s="13"/>
      <c r="H5" s="107" t="s">
        <v>28</v>
      </c>
      <c r="I5" s="145" t="s">
        <v>31</v>
      </c>
      <c r="J5" s="148"/>
      <c r="K5" s="148"/>
      <c r="L5" s="148"/>
      <c r="M5" s="149"/>
      <c r="N5" s="10" t="s">
        <v>128</v>
      </c>
      <c r="O5" s="11"/>
      <c r="P5" s="12"/>
      <c r="Q5" s="8" t="s">
        <v>34</v>
      </c>
      <c r="R5" s="145" t="s">
        <v>50</v>
      </c>
      <c r="S5" s="148" t="s">
        <v>37</v>
      </c>
      <c r="T5" s="148" t="s">
        <v>50</v>
      </c>
      <c r="U5" s="148" t="s">
        <v>39</v>
      </c>
      <c r="V5" s="148" t="s">
        <v>40</v>
      </c>
      <c r="W5" s="149" t="s">
        <v>41</v>
      </c>
    </row>
    <row r="6" ht="18.75" customHeight="1" spans="1:23">
      <c r="A6" s="13"/>
      <c r="B6" s="13"/>
      <c r="C6" s="13"/>
      <c r="D6" s="13"/>
      <c r="E6" s="13"/>
      <c r="F6" s="13"/>
      <c r="G6" s="13"/>
      <c r="H6" s="146"/>
      <c r="I6" s="150" t="s">
        <v>129</v>
      </c>
      <c r="J6" s="8" t="s">
        <v>130</v>
      </c>
      <c r="K6" s="8" t="s">
        <v>131</v>
      </c>
      <c r="L6" s="8" t="s">
        <v>132</v>
      </c>
      <c r="M6" s="8" t="s">
        <v>133</v>
      </c>
      <c r="N6" s="8" t="s">
        <v>31</v>
      </c>
      <c r="O6" s="8" t="s">
        <v>32</v>
      </c>
      <c r="P6" s="8" t="s">
        <v>33</v>
      </c>
      <c r="Q6" s="13"/>
      <c r="R6" s="8" t="s">
        <v>30</v>
      </c>
      <c r="S6" s="8" t="s">
        <v>37</v>
      </c>
      <c r="T6" s="8" t="s">
        <v>134</v>
      </c>
      <c r="U6" s="8" t="s">
        <v>39</v>
      </c>
      <c r="V6" s="8" t="s">
        <v>40</v>
      </c>
      <c r="W6" s="8" t="s">
        <v>41</v>
      </c>
    </row>
    <row r="7" ht="37.5" customHeight="1" spans="1:23">
      <c r="A7" s="15"/>
      <c r="B7" s="15"/>
      <c r="C7" s="15"/>
      <c r="D7" s="15"/>
      <c r="E7" s="15"/>
      <c r="F7" s="15"/>
      <c r="G7" s="15"/>
      <c r="H7" s="110"/>
      <c r="I7" s="94" t="s">
        <v>30</v>
      </c>
      <c r="J7" s="15" t="s">
        <v>135</v>
      </c>
      <c r="K7" s="15" t="s">
        <v>131</v>
      </c>
      <c r="L7" s="15" t="s">
        <v>132</v>
      </c>
      <c r="M7" s="15" t="s">
        <v>133</v>
      </c>
      <c r="N7" s="15" t="s">
        <v>131</v>
      </c>
      <c r="O7" s="15" t="s">
        <v>132</v>
      </c>
      <c r="P7" s="15" t="s">
        <v>133</v>
      </c>
      <c r="Q7" s="15" t="s">
        <v>34</v>
      </c>
      <c r="R7" s="15" t="s">
        <v>30</v>
      </c>
      <c r="S7" s="15" t="s">
        <v>37</v>
      </c>
      <c r="T7" s="15" t="s">
        <v>134</v>
      </c>
      <c r="U7" s="15" t="s">
        <v>39</v>
      </c>
      <c r="V7" s="15" t="s">
        <v>40</v>
      </c>
      <c r="W7" s="15" t="s">
        <v>41</v>
      </c>
    </row>
    <row r="8" ht="19.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  <c r="T8" s="147">
        <v>20</v>
      </c>
      <c r="U8" s="147">
        <v>21</v>
      </c>
      <c r="V8" s="147">
        <v>22</v>
      </c>
      <c r="W8" s="147">
        <v>23</v>
      </c>
    </row>
    <row r="9" ht="21" customHeight="1" spans="1:23">
      <c r="A9" s="19" t="s">
        <v>43</v>
      </c>
      <c r="B9" s="19"/>
      <c r="C9" s="19"/>
      <c r="D9" s="19"/>
      <c r="E9" s="19"/>
      <c r="F9" s="19"/>
      <c r="G9" s="19"/>
      <c r="H9" s="20">
        <v>1569324.38</v>
      </c>
      <c r="I9" s="20">
        <v>1569324.38</v>
      </c>
      <c r="J9" s="20"/>
      <c r="K9" s="20"/>
      <c r="L9" s="20">
        <v>1569324.38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ht="21" customHeight="1" spans="1:23">
      <c r="A10" s="117" t="s">
        <v>43</v>
      </c>
      <c r="B10" s="19" t="s">
        <v>136</v>
      </c>
      <c r="C10" s="19" t="s">
        <v>137</v>
      </c>
      <c r="D10" s="19" t="s">
        <v>66</v>
      </c>
      <c r="E10" s="19" t="s">
        <v>67</v>
      </c>
      <c r="F10" s="19" t="s">
        <v>138</v>
      </c>
      <c r="G10" s="19" t="s">
        <v>139</v>
      </c>
      <c r="H10" s="20">
        <v>313272</v>
      </c>
      <c r="I10" s="20">
        <v>313272</v>
      </c>
      <c r="J10" s="20"/>
      <c r="K10" s="20"/>
      <c r="L10" s="20">
        <v>313272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ht="21" customHeight="1" spans="1:23">
      <c r="A11" s="117" t="s">
        <v>43</v>
      </c>
      <c r="B11" s="19" t="s">
        <v>136</v>
      </c>
      <c r="C11" s="19" t="s">
        <v>137</v>
      </c>
      <c r="D11" s="19" t="s">
        <v>66</v>
      </c>
      <c r="E11" s="19" t="s">
        <v>67</v>
      </c>
      <c r="F11" s="19" t="s">
        <v>140</v>
      </c>
      <c r="G11" s="19" t="s">
        <v>141</v>
      </c>
      <c r="H11" s="20">
        <v>335136</v>
      </c>
      <c r="I11" s="20">
        <v>335136</v>
      </c>
      <c r="J11" s="20"/>
      <c r="K11" s="20"/>
      <c r="L11" s="20">
        <v>335136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21" customHeight="1" spans="1:23">
      <c r="A12" s="117" t="s">
        <v>43</v>
      </c>
      <c r="B12" s="19" t="s">
        <v>136</v>
      </c>
      <c r="C12" s="19" t="s">
        <v>137</v>
      </c>
      <c r="D12" s="19" t="s">
        <v>66</v>
      </c>
      <c r="E12" s="19" t="s">
        <v>67</v>
      </c>
      <c r="F12" s="19" t="s">
        <v>142</v>
      </c>
      <c r="G12" s="19" t="s">
        <v>143</v>
      </c>
      <c r="H12" s="20">
        <v>26106</v>
      </c>
      <c r="I12" s="20">
        <v>26106</v>
      </c>
      <c r="J12" s="20"/>
      <c r="K12" s="20"/>
      <c r="L12" s="20">
        <v>26106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21" customHeight="1" spans="1:23">
      <c r="A13" s="117" t="s">
        <v>43</v>
      </c>
      <c r="B13" s="19" t="s">
        <v>144</v>
      </c>
      <c r="C13" s="19" t="s">
        <v>145</v>
      </c>
      <c r="D13" s="19" t="s">
        <v>68</v>
      </c>
      <c r="E13" s="19" t="s">
        <v>69</v>
      </c>
      <c r="F13" s="19" t="s">
        <v>138</v>
      </c>
      <c r="G13" s="19" t="s">
        <v>139</v>
      </c>
      <c r="H13" s="20">
        <v>85212</v>
      </c>
      <c r="I13" s="20">
        <v>85212</v>
      </c>
      <c r="J13" s="20"/>
      <c r="K13" s="20"/>
      <c r="L13" s="20">
        <v>85212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21" customHeight="1" spans="1:23">
      <c r="A14" s="117" t="s">
        <v>43</v>
      </c>
      <c r="B14" s="19" t="s">
        <v>144</v>
      </c>
      <c r="C14" s="19" t="s">
        <v>145</v>
      </c>
      <c r="D14" s="19" t="s">
        <v>68</v>
      </c>
      <c r="E14" s="19" t="s">
        <v>69</v>
      </c>
      <c r="F14" s="19" t="s">
        <v>140</v>
      </c>
      <c r="G14" s="19" t="s">
        <v>141</v>
      </c>
      <c r="H14" s="20">
        <v>9000</v>
      </c>
      <c r="I14" s="20">
        <v>9000</v>
      </c>
      <c r="J14" s="20"/>
      <c r="K14" s="20"/>
      <c r="L14" s="20">
        <v>9000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21" customHeight="1" spans="1:23">
      <c r="A15" s="117" t="s">
        <v>43</v>
      </c>
      <c r="B15" s="19" t="s">
        <v>144</v>
      </c>
      <c r="C15" s="19" t="s">
        <v>145</v>
      </c>
      <c r="D15" s="19" t="s">
        <v>68</v>
      </c>
      <c r="E15" s="19" t="s">
        <v>69</v>
      </c>
      <c r="F15" s="19" t="s">
        <v>146</v>
      </c>
      <c r="G15" s="19" t="s">
        <v>147</v>
      </c>
      <c r="H15" s="20">
        <v>24960</v>
      </c>
      <c r="I15" s="20">
        <v>24960</v>
      </c>
      <c r="J15" s="20"/>
      <c r="K15" s="20"/>
      <c r="L15" s="20">
        <v>24960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ht="21" customHeight="1" spans="1:23">
      <c r="A16" s="117" t="s">
        <v>43</v>
      </c>
      <c r="B16" s="19" t="s">
        <v>144</v>
      </c>
      <c r="C16" s="19" t="s">
        <v>145</v>
      </c>
      <c r="D16" s="19" t="s">
        <v>68</v>
      </c>
      <c r="E16" s="19" t="s">
        <v>69</v>
      </c>
      <c r="F16" s="19" t="s">
        <v>146</v>
      </c>
      <c r="G16" s="19" t="s">
        <v>147</v>
      </c>
      <c r="H16" s="20">
        <v>56232</v>
      </c>
      <c r="I16" s="20">
        <v>56232</v>
      </c>
      <c r="J16" s="20"/>
      <c r="K16" s="20"/>
      <c r="L16" s="20">
        <v>56232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ht="21" customHeight="1" spans="1:23">
      <c r="A17" s="117" t="s">
        <v>43</v>
      </c>
      <c r="B17" s="19" t="s">
        <v>144</v>
      </c>
      <c r="C17" s="19" t="s">
        <v>145</v>
      </c>
      <c r="D17" s="19" t="s">
        <v>68</v>
      </c>
      <c r="E17" s="19" t="s">
        <v>69</v>
      </c>
      <c r="F17" s="19" t="s">
        <v>146</v>
      </c>
      <c r="G17" s="19" t="s">
        <v>147</v>
      </c>
      <c r="H17" s="20">
        <v>28392</v>
      </c>
      <c r="I17" s="20">
        <v>28392</v>
      </c>
      <c r="J17" s="20"/>
      <c r="K17" s="20"/>
      <c r="L17" s="20">
        <v>28392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ht="21" customHeight="1" spans="1:23">
      <c r="A18" s="117" t="s">
        <v>43</v>
      </c>
      <c r="B18" s="19" t="s">
        <v>148</v>
      </c>
      <c r="C18" s="19" t="s">
        <v>149</v>
      </c>
      <c r="D18" s="19" t="s">
        <v>62</v>
      </c>
      <c r="E18" s="19" t="s">
        <v>63</v>
      </c>
      <c r="F18" s="19" t="s">
        <v>150</v>
      </c>
      <c r="G18" s="19" t="s">
        <v>151</v>
      </c>
      <c r="H18" s="20">
        <v>119058.24</v>
      </c>
      <c r="I18" s="20">
        <v>119058.24</v>
      </c>
      <c r="J18" s="20"/>
      <c r="K18" s="20"/>
      <c r="L18" s="20">
        <v>119058.24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ht="21" customHeight="1" spans="1:23">
      <c r="A19" s="117" t="s">
        <v>43</v>
      </c>
      <c r="B19" s="19" t="s">
        <v>148</v>
      </c>
      <c r="C19" s="19" t="s">
        <v>149</v>
      </c>
      <c r="D19" s="19" t="s">
        <v>62</v>
      </c>
      <c r="E19" s="19" t="s">
        <v>63</v>
      </c>
      <c r="F19" s="19" t="s">
        <v>150</v>
      </c>
      <c r="G19" s="19" t="s">
        <v>151</v>
      </c>
      <c r="H19" s="20">
        <v>32607.36</v>
      </c>
      <c r="I19" s="20">
        <v>32607.36</v>
      </c>
      <c r="J19" s="20"/>
      <c r="K19" s="20"/>
      <c r="L19" s="20">
        <v>32607.36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ht="21" customHeight="1" spans="1:23">
      <c r="A20" s="117" t="s">
        <v>43</v>
      </c>
      <c r="B20" s="19" t="s">
        <v>148</v>
      </c>
      <c r="C20" s="19" t="s">
        <v>149</v>
      </c>
      <c r="D20" s="19" t="s">
        <v>76</v>
      </c>
      <c r="E20" s="19" t="s">
        <v>77</v>
      </c>
      <c r="F20" s="19" t="s">
        <v>152</v>
      </c>
      <c r="G20" s="19" t="s">
        <v>153</v>
      </c>
      <c r="H20" s="20">
        <v>63389.97</v>
      </c>
      <c r="I20" s="20">
        <v>63389.97</v>
      </c>
      <c r="J20" s="20"/>
      <c r="K20" s="20"/>
      <c r="L20" s="20">
        <v>63389.97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ht="21" customHeight="1" spans="1:23">
      <c r="A21" s="117" t="s">
        <v>43</v>
      </c>
      <c r="B21" s="19" t="s">
        <v>148</v>
      </c>
      <c r="C21" s="19" t="s">
        <v>149</v>
      </c>
      <c r="D21" s="19" t="s">
        <v>78</v>
      </c>
      <c r="E21" s="19" t="s">
        <v>79</v>
      </c>
      <c r="F21" s="19" t="s">
        <v>152</v>
      </c>
      <c r="G21" s="19" t="s">
        <v>153</v>
      </c>
      <c r="H21" s="20">
        <v>17618.58</v>
      </c>
      <c r="I21" s="20">
        <v>17618.58</v>
      </c>
      <c r="J21" s="20"/>
      <c r="K21" s="20"/>
      <c r="L21" s="20">
        <v>17618.58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ht="21" customHeight="1" spans="1:23">
      <c r="A22" s="117" t="s">
        <v>43</v>
      </c>
      <c r="B22" s="19" t="s">
        <v>148</v>
      </c>
      <c r="C22" s="19" t="s">
        <v>149</v>
      </c>
      <c r="D22" s="19" t="s">
        <v>80</v>
      </c>
      <c r="E22" s="19" t="s">
        <v>81</v>
      </c>
      <c r="F22" s="19" t="s">
        <v>154</v>
      </c>
      <c r="G22" s="19" t="s">
        <v>155</v>
      </c>
      <c r="H22" s="20">
        <v>30185.7</v>
      </c>
      <c r="I22" s="20">
        <v>30185.7</v>
      </c>
      <c r="J22" s="20"/>
      <c r="K22" s="20"/>
      <c r="L22" s="20">
        <v>30185.7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ht="21" customHeight="1" spans="1:23">
      <c r="A23" s="117" t="s">
        <v>43</v>
      </c>
      <c r="B23" s="19" t="s">
        <v>148</v>
      </c>
      <c r="C23" s="19" t="s">
        <v>149</v>
      </c>
      <c r="D23" s="19" t="s">
        <v>80</v>
      </c>
      <c r="E23" s="19" t="s">
        <v>81</v>
      </c>
      <c r="F23" s="19" t="s">
        <v>154</v>
      </c>
      <c r="G23" s="19" t="s">
        <v>155</v>
      </c>
      <c r="H23" s="20">
        <v>4039.75</v>
      </c>
      <c r="I23" s="20">
        <v>4039.75</v>
      </c>
      <c r="J23" s="20"/>
      <c r="K23" s="20"/>
      <c r="L23" s="20">
        <v>4039.75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ht="21" customHeight="1" spans="1:23">
      <c r="A24" s="117" t="s">
        <v>43</v>
      </c>
      <c r="B24" s="19" t="s">
        <v>148</v>
      </c>
      <c r="C24" s="19" t="s">
        <v>149</v>
      </c>
      <c r="D24" s="19" t="s">
        <v>80</v>
      </c>
      <c r="E24" s="19" t="s">
        <v>81</v>
      </c>
      <c r="F24" s="19" t="s">
        <v>154</v>
      </c>
      <c r="G24" s="19" t="s">
        <v>155</v>
      </c>
      <c r="H24" s="20">
        <v>8389.8</v>
      </c>
      <c r="I24" s="20">
        <v>8389.8</v>
      </c>
      <c r="J24" s="20"/>
      <c r="K24" s="20"/>
      <c r="L24" s="20">
        <v>8389.8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ht="21" customHeight="1" spans="1:23">
      <c r="A25" s="117" t="s">
        <v>43</v>
      </c>
      <c r="B25" s="19" t="s">
        <v>148</v>
      </c>
      <c r="C25" s="19" t="s">
        <v>149</v>
      </c>
      <c r="D25" s="19" t="s">
        <v>82</v>
      </c>
      <c r="E25" s="19" t="s">
        <v>83</v>
      </c>
      <c r="F25" s="19" t="s">
        <v>156</v>
      </c>
      <c r="G25" s="19" t="s">
        <v>157</v>
      </c>
      <c r="H25" s="20">
        <v>546</v>
      </c>
      <c r="I25" s="20">
        <v>546</v>
      </c>
      <c r="J25" s="20"/>
      <c r="K25" s="20"/>
      <c r="L25" s="20">
        <v>546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ht="21" customHeight="1" spans="1:23">
      <c r="A26" s="117" t="s">
        <v>43</v>
      </c>
      <c r="B26" s="19" t="s">
        <v>148</v>
      </c>
      <c r="C26" s="19" t="s">
        <v>149</v>
      </c>
      <c r="D26" s="19" t="s">
        <v>82</v>
      </c>
      <c r="E26" s="19" t="s">
        <v>83</v>
      </c>
      <c r="F26" s="19" t="s">
        <v>156</v>
      </c>
      <c r="G26" s="19" t="s">
        <v>157</v>
      </c>
      <c r="H26" s="20">
        <v>1911</v>
      </c>
      <c r="I26" s="20">
        <v>1911</v>
      </c>
      <c r="J26" s="20"/>
      <c r="K26" s="20"/>
      <c r="L26" s="20">
        <v>1911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ht="21" customHeight="1" spans="1:23">
      <c r="A27" s="117" t="s">
        <v>43</v>
      </c>
      <c r="B27" s="19" t="s">
        <v>148</v>
      </c>
      <c r="C27" s="19" t="s">
        <v>149</v>
      </c>
      <c r="D27" s="19" t="s">
        <v>82</v>
      </c>
      <c r="E27" s="19" t="s">
        <v>83</v>
      </c>
      <c r="F27" s="19" t="s">
        <v>156</v>
      </c>
      <c r="G27" s="19" t="s">
        <v>157</v>
      </c>
      <c r="H27" s="20">
        <v>1488.23</v>
      </c>
      <c r="I27" s="20">
        <v>1488.23</v>
      </c>
      <c r="J27" s="20"/>
      <c r="K27" s="20"/>
      <c r="L27" s="20">
        <v>1488.23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ht="21" customHeight="1" spans="1:23">
      <c r="A28" s="117" t="s">
        <v>43</v>
      </c>
      <c r="B28" s="19" t="s">
        <v>148</v>
      </c>
      <c r="C28" s="19" t="s">
        <v>149</v>
      </c>
      <c r="D28" s="19" t="s">
        <v>82</v>
      </c>
      <c r="E28" s="19" t="s">
        <v>83</v>
      </c>
      <c r="F28" s="19" t="s">
        <v>156</v>
      </c>
      <c r="G28" s="19" t="s">
        <v>157</v>
      </c>
      <c r="H28" s="20">
        <v>407.59</v>
      </c>
      <c r="I28" s="20">
        <v>407.59</v>
      </c>
      <c r="J28" s="20"/>
      <c r="K28" s="20"/>
      <c r="L28" s="20">
        <v>407.59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ht="21" customHeight="1" spans="1:23">
      <c r="A29" s="117" t="s">
        <v>43</v>
      </c>
      <c r="B29" s="19" t="s">
        <v>158</v>
      </c>
      <c r="C29" s="19" t="s">
        <v>89</v>
      </c>
      <c r="D29" s="19" t="s">
        <v>88</v>
      </c>
      <c r="E29" s="19" t="s">
        <v>89</v>
      </c>
      <c r="F29" s="19" t="s">
        <v>159</v>
      </c>
      <c r="G29" s="19" t="s">
        <v>89</v>
      </c>
      <c r="H29" s="20">
        <v>97933.68</v>
      </c>
      <c r="I29" s="20">
        <v>97933.68</v>
      </c>
      <c r="J29" s="20"/>
      <c r="K29" s="20"/>
      <c r="L29" s="20">
        <v>97933.68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ht="21" customHeight="1" spans="1:23">
      <c r="A30" s="117" t="s">
        <v>43</v>
      </c>
      <c r="B30" s="19" t="s">
        <v>158</v>
      </c>
      <c r="C30" s="19" t="s">
        <v>89</v>
      </c>
      <c r="D30" s="19" t="s">
        <v>88</v>
      </c>
      <c r="E30" s="19" t="s">
        <v>89</v>
      </c>
      <c r="F30" s="19" t="s">
        <v>159</v>
      </c>
      <c r="G30" s="19" t="s">
        <v>89</v>
      </c>
      <c r="H30" s="20">
        <v>28654.56</v>
      </c>
      <c r="I30" s="20">
        <v>28654.56</v>
      </c>
      <c r="J30" s="20"/>
      <c r="K30" s="20"/>
      <c r="L30" s="20">
        <v>28654.56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ht="21" customHeight="1" spans="1:23">
      <c r="A31" s="117" t="s">
        <v>43</v>
      </c>
      <c r="B31" s="19" t="s">
        <v>160</v>
      </c>
      <c r="C31" s="19" t="s">
        <v>116</v>
      </c>
      <c r="D31" s="19" t="s">
        <v>66</v>
      </c>
      <c r="E31" s="19" t="s">
        <v>67</v>
      </c>
      <c r="F31" s="19" t="s">
        <v>161</v>
      </c>
      <c r="G31" s="19" t="s">
        <v>116</v>
      </c>
      <c r="H31" s="20">
        <v>4000</v>
      </c>
      <c r="I31" s="20">
        <v>4000</v>
      </c>
      <c r="J31" s="20"/>
      <c r="K31" s="20"/>
      <c r="L31" s="20">
        <v>4000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ht="21" customHeight="1" spans="1:23">
      <c r="A32" s="117" t="s">
        <v>43</v>
      </c>
      <c r="B32" s="19" t="s">
        <v>162</v>
      </c>
      <c r="C32" s="19" t="s">
        <v>163</v>
      </c>
      <c r="D32" s="19" t="s">
        <v>66</v>
      </c>
      <c r="E32" s="19" t="s">
        <v>67</v>
      </c>
      <c r="F32" s="19" t="s">
        <v>164</v>
      </c>
      <c r="G32" s="19" t="s">
        <v>165</v>
      </c>
      <c r="H32" s="20">
        <v>54000</v>
      </c>
      <c r="I32" s="20">
        <v>54000</v>
      </c>
      <c r="J32" s="20"/>
      <c r="K32" s="20"/>
      <c r="L32" s="20">
        <v>54000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ht="21" customHeight="1" spans="1:23">
      <c r="A33" s="117" t="s">
        <v>43</v>
      </c>
      <c r="B33" s="19" t="s">
        <v>166</v>
      </c>
      <c r="C33" s="19" t="s">
        <v>167</v>
      </c>
      <c r="D33" s="19" t="s">
        <v>66</v>
      </c>
      <c r="E33" s="19" t="s">
        <v>67</v>
      </c>
      <c r="F33" s="19" t="s">
        <v>168</v>
      </c>
      <c r="G33" s="19" t="s">
        <v>167</v>
      </c>
      <c r="H33" s="20">
        <v>15776.16</v>
      </c>
      <c r="I33" s="20">
        <v>15776.16</v>
      </c>
      <c r="J33" s="20"/>
      <c r="K33" s="20"/>
      <c r="L33" s="20">
        <v>15776.16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ht="21" customHeight="1" spans="1:23">
      <c r="A34" s="117" t="s">
        <v>43</v>
      </c>
      <c r="B34" s="19" t="s">
        <v>166</v>
      </c>
      <c r="C34" s="19" t="s">
        <v>167</v>
      </c>
      <c r="D34" s="19" t="s">
        <v>68</v>
      </c>
      <c r="E34" s="19" t="s">
        <v>69</v>
      </c>
      <c r="F34" s="19" t="s">
        <v>168</v>
      </c>
      <c r="G34" s="19" t="s">
        <v>167</v>
      </c>
      <c r="H34" s="20">
        <v>4775.76</v>
      </c>
      <c r="I34" s="20">
        <v>4775.76</v>
      </c>
      <c r="J34" s="20"/>
      <c r="K34" s="20"/>
      <c r="L34" s="20">
        <v>4775.76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ht="21" customHeight="1" spans="1:23">
      <c r="A35" s="117" t="s">
        <v>43</v>
      </c>
      <c r="B35" s="19" t="s">
        <v>169</v>
      </c>
      <c r="C35" s="19" t="s">
        <v>170</v>
      </c>
      <c r="D35" s="19" t="s">
        <v>60</v>
      </c>
      <c r="E35" s="19" t="s">
        <v>61</v>
      </c>
      <c r="F35" s="19" t="s">
        <v>171</v>
      </c>
      <c r="G35" s="19" t="s">
        <v>172</v>
      </c>
      <c r="H35" s="20">
        <v>600</v>
      </c>
      <c r="I35" s="20">
        <v>600</v>
      </c>
      <c r="J35" s="20"/>
      <c r="K35" s="20"/>
      <c r="L35" s="20">
        <v>600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ht="21" customHeight="1" spans="1:23">
      <c r="A36" s="117" t="s">
        <v>43</v>
      </c>
      <c r="B36" s="19" t="s">
        <v>169</v>
      </c>
      <c r="C36" s="19" t="s">
        <v>170</v>
      </c>
      <c r="D36" s="19" t="s">
        <v>66</v>
      </c>
      <c r="E36" s="19" t="s">
        <v>67</v>
      </c>
      <c r="F36" s="19" t="s">
        <v>173</v>
      </c>
      <c r="G36" s="19" t="s">
        <v>174</v>
      </c>
      <c r="H36" s="20">
        <v>5300</v>
      </c>
      <c r="I36" s="20">
        <v>5300</v>
      </c>
      <c r="J36" s="20"/>
      <c r="K36" s="20"/>
      <c r="L36" s="20">
        <v>5300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ht="21" customHeight="1" spans="1:23">
      <c r="A37" s="117" t="s">
        <v>43</v>
      </c>
      <c r="B37" s="19" t="s">
        <v>169</v>
      </c>
      <c r="C37" s="19" t="s">
        <v>170</v>
      </c>
      <c r="D37" s="19" t="s">
        <v>66</v>
      </c>
      <c r="E37" s="19" t="s">
        <v>67</v>
      </c>
      <c r="F37" s="19" t="s">
        <v>175</v>
      </c>
      <c r="G37" s="19" t="s">
        <v>176</v>
      </c>
      <c r="H37" s="20">
        <v>7000</v>
      </c>
      <c r="I37" s="20">
        <v>7000</v>
      </c>
      <c r="J37" s="20"/>
      <c r="K37" s="20"/>
      <c r="L37" s="20">
        <v>7000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ht="21" customHeight="1" spans="1:23">
      <c r="A38" s="117" t="s">
        <v>43</v>
      </c>
      <c r="B38" s="19" t="s">
        <v>169</v>
      </c>
      <c r="C38" s="19" t="s">
        <v>170</v>
      </c>
      <c r="D38" s="19" t="s">
        <v>66</v>
      </c>
      <c r="E38" s="19" t="s">
        <v>67</v>
      </c>
      <c r="F38" s="19" t="s">
        <v>177</v>
      </c>
      <c r="G38" s="19" t="s">
        <v>178</v>
      </c>
      <c r="H38" s="20">
        <v>8000</v>
      </c>
      <c r="I38" s="20">
        <v>8000</v>
      </c>
      <c r="J38" s="20"/>
      <c r="K38" s="20"/>
      <c r="L38" s="20">
        <v>8000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ht="21" customHeight="1" spans="1:23">
      <c r="A39" s="117" t="s">
        <v>43</v>
      </c>
      <c r="B39" s="19" t="s">
        <v>169</v>
      </c>
      <c r="C39" s="19" t="s">
        <v>170</v>
      </c>
      <c r="D39" s="19" t="s">
        <v>66</v>
      </c>
      <c r="E39" s="19" t="s">
        <v>67</v>
      </c>
      <c r="F39" s="19" t="s">
        <v>179</v>
      </c>
      <c r="G39" s="19" t="s">
        <v>180</v>
      </c>
      <c r="H39" s="20">
        <v>1200</v>
      </c>
      <c r="I39" s="20">
        <v>1200</v>
      </c>
      <c r="J39" s="20"/>
      <c r="K39" s="20"/>
      <c r="L39" s="20">
        <v>1200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ht="21" customHeight="1" spans="1:23">
      <c r="A40" s="117" t="s">
        <v>43</v>
      </c>
      <c r="B40" s="19" t="s">
        <v>169</v>
      </c>
      <c r="C40" s="19" t="s">
        <v>170</v>
      </c>
      <c r="D40" s="19" t="s">
        <v>68</v>
      </c>
      <c r="E40" s="19" t="s">
        <v>69</v>
      </c>
      <c r="F40" s="19" t="s">
        <v>173</v>
      </c>
      <c r="G40" s="19" t="s">
        <v>174</v>
      </c>
      <c r="H40" s="20">
        <v>2300</v>
      </c>
      <c r="I40" s="20">
        <v>2300</v>
      </c>
      <c r="J40" s="20"/>
      <c r="K40" s="20"/>
      <c r="L40" s="20">
        <v>2300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ht="21" customHeight="1" spans="1:23">
      <c r="A41" s="117" t="s">
        <v>43</v>
      </c>
      <c r="B41" s="19" t="s">
        <v>169</v>
      </c>
      <c r="C41" s="19" t="s">
        <v>170</v>
      </c>
      <c r="D41" s="19" t="s">
        <v>68</v>
      </c>
      <c r="E41" s="19" t="s">
        <v>69</v>
      </c>
      <c r="F41" s="19" t="s">
        <v>181</v>
      </c>
      <c r="G41" s="19" t="s">
        <v>182</v>
      </c>
      <c r="H41" s="20">
        <v>2200</v>
      </c>
      <c r="I41" s="20">
        <v>2200</v>
      </c>
      <c r="J41" s="20"/>
      <c r="K41" s="20"/>
      <c r="L41" s="20">
        <v>2200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ht="21" customHeight="1" spans="1:23">
      <c r="A42" s="117" t="s">
        <v>43</v>
      </c>
      <c r="B42" s="19" t="s">
        <v>169</v>
      </c>
      <c r="C42" s="19" t="s">
        <v>170</v>
      </c>
      <c r="D42" s="19" t="s">
        <v>68</v>
      </c>
      <c r="E42" s="19" t="s">
        <v>69</v>
      </c>
      <c r="F42" s="19" t="s">
        <v>183</v>
      </c>
      <c r="G42" s="19" t="s">
        <v>184</v>
      </c>
      <c r="H42" s="20">
        <v>2400</v>
      </c>
      <c r="I42" s="20">
        <v>2400</v>
      </c>
      <c r="J42" s="20"/>
      <c r="K42" s="20"/>
      <c r="L42" s="20">
        <v>2400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ht="21" customHeight="1" spans="1:23">
      <c r="A43" s="117" t="s">
        <v>43</v>
      </c>
      <c r="B43" s="19" t="s">
        <v>169</v>
      </c>
      <c r="C43" s="19" t="s">
        <v>170</v>
      </c>
      <c r="D43" s="19" t="s">
        <v>68</v>
      </c>
      <c r="E43" s="19" t="s">
        <v>69</v>
      </c>
      <c r="F43" s="19" t="s">
        <v>185</v>
      </c>
      <c r="G43" s="19" t="s">
        <v>186</v>
      </c>
      <c r="H43" s="20">
        <v>1600</v>
      </c>
      <c r="I43" s="20">
        <v>1600</v>
      </c>
      <c r="J43" s="20"/>
      <c r="K43" s="20"/>
      <c r="L43" s="20">
        <v>1600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ht="21" customHeight="1" spans="1:23">
      <c r="A44" s="117" t="s">
        <v>43</v>
      </c>
      <c r="B44" s="19" t="s">
        <v>187</v>
      </c>
      <c r="C44" s="19" t="s">
        <v>188</v>
      </c>
      <c r="D44" s="19" t="s">
        <v>66</v>
      </c>
      <c r="E44" s="19" t="s">
        <v>67</v>
      </c>
      <c r="F44" s="19" t="s">
        <v>142</v>
      </c>
      <c r="G44" s="19" t="s">
        <v>143</v>
      </c>
      <c r="H44" s="20">
        <v>140400</v>
      </c>
      <c r="I44" s="20">
        <v>140400</v>
      </c>
      <c r="J44" s="20"/>
      <c r="K44" s="20"/>
      <c r="L44" s="20">
        <v>140400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ht="21" customHeight="1" spans="1:23">
      <c r="A45" s="117" t="s">
        <v>43</v>
      </c>
      <c r="B45" s="19" t="s">
        <v>189</v>
      </c>
      <c r="C45" s="19" t="s">
        <v>190</v>
      </c>
      <c r="D45" s="19" t="s">
        <v>68</v>
      </c>
      <c r="E45" s="19" t="s">
        <v>69</v>
      </c>
      <c r="F45" s="19" t="s">
        <v>146</v>
      </c>
      <c r="G45" s="19" t="s">
        <v>147</v>
      </c>
      <c r="H45" s="20">
        <v>34992</v>
      </c>
      <c r="I45" s="20">
        <v>34992</v>
      </c>
      <c r="J45" s="20"/>
      <c r="K45" s="20"/>
      <c r="L45" s="20">
        <v>34992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ht="21" customHeight="1" spans="1:23">
      <c r="A46" s="117" t="s">
        <v>43</v>
      </c>
      <c r="B46" s="19" t="s">
        <v>191</v>
      </c>
      <c r="C46" s="19" t="s">
        <v>192</v>
      </c>
      <c r="D46" s="19" t="s">
        <v>66</v>
      </c>
      <c r="E46" s="19" t="s">
        <v>67</v>
      </c>
      <c r="F46" s="19" t="s">
        <v>171</v>
      </c>
      <c r="G46" s="19" t="s">
        <v>172</v>
      </c>
      <c r="H46" s="20">
        <v>180</v>
      </c>
      <c r="I46" s="20">
        <v>180</v>
      </c>
      <c r="J46" s="20"/>
      <c r="K46" s="20"/>
      <c r="L46" s="20">
        <v>180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ht="21" customHeight="1" spans="1:23">
      <c r="A47" s="117" t="s">
        <v>43</v>
      </c>
      <c r="B47" s="19" t="s">
        <v>191</v>
      </c>
      <c r="C47" s="19" t="s">
        <v>192</v>
      </c>
      <c r="D47" s="19" t="s">
        <v>68</v>
      </c>
      <c r="E47" s="19" t="s">
        <v>69</v>
      </c>
      <c r="F47" s="19" t="s">
        <v>171</v>
      </c>
      <c r="G47" s="19" t="s">
        <v>172</v>
      </c>
      <c r="H47" s="20">
        <v>60</v>
      </c>
      <c r="I47" s="20">
        <v>60</v>
      </c>
      <c r="J47" s="20"/>
      <c r="K47" s="20"/>
      <c r="L47" s="20">
        <v>60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ht="21" customHeight="1" spans="1:23">
      <c r="A48" s="22" t="s">
        <v>90</v>
      </c>
      <c r="B48" s="23"/>
      <c r="C48" s="23"/>
      <c r="D48" s="23"/>
      <c r="E48" s="23"/>
      <c r="F48" s="23"/>
      <c r="G48" s="24"/>
      <c r="H48" s="20">
        <v>1569324.38</v>
      </c>
      <c r="I48" s="20">
        <v>1569324.38</v>
      </c>
      <c r="J48" s="20"/>
      <c r="K48" s="20"/>
      <c r="L48" s="20">
        <v>1569324.38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showZeros="0" topLeftCell="G1" workbookViewId="0">
      <selection activeCell="A1" sqref="A1"/>
    </sheetView>
  </sheetViews>
  <sheetFormatPr defaultColWidth="10.6555555555556" defaultRowHeight="14.25" customHeight="1"/>
  <cols>
    <col min="1" max="1" width="16.9777777777778" customWidth="1"/>
    <col min="2" max="2" width="23.8222222222222" customWidth="1"/>
    <col min="3" max="3" width="38.3333333333333" customWidth="1"/>
    <col min="4" max="4" width="27.8333333333333" customWidth="1"/>
    <col min="5" max="5" width="13" customWidth="1"/>
    <col min="6" max="6" width="20.6555555555556" customWidth="1"/>
    <col min="7" max="7" width="11.5" customWidth="1"/>
    <col min="8" max="8" width="20.6555555555556" customWidth="1"/>
    <col min="9" max="21" width="22.3333333333333" customWidth="1"/>
    <col min="22" max="23" width="22.5" customWidth="1"/>
  </cols>
  <sheetData>
    <row r="1" ht="13.5" customHeight="1" spans="2:23">
      <c r="B1" s="120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20"/>
      <c r="W1" s="30" t="s">
        <v>193</v>
      </c>
    </row>
    <row r="2" ht="41.2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9.5" customHeight="1" spans="1:23">
      <c r="A3" s="5" t="str">
        <f>"单位名称："&amp;"勐腊县红十字会"</f>
        <v>单位名称：勐腊县红十字会</v>
      </c>
      <c r="B3" s="5"/>
      <c r="C3" s="5"/>
      <c r="D3" s="5"/>
      <c r="E3" s="5"/>
      <c r="F3" s="5"/>
      <c r="G3" s="5"/>
      <c r="H3" s="5"/>
      <c r="I3" s="128"/>
      <c r="J3" s="128"/>
      <c r="K3" s="128"/>
      <c r="L3" s="128"/>
      <c r="M3" s="128"/>
      <c r="N3" s="128"/>
      <c r="O3" s="128"/>
      <c r="P3" s="128"/>
      <c r="Q3" s="128"/>
      <c r="R3" s="48"/>
      <c r="S3" s="48"/>
      <c r="T3" s="48"/>
      <c r="U3" s="140"/>
      <c r="V3" s="48"/>
      <c r="W3" s="101" t="s">
        <v>112</v>
      </c>
    </row>
    <row r="4" ht="21.75" customHeight="1" spans="1:23">
      <c r="A4" s="121" t="s">
        <v>194</v>
      </c>
      <c r="B4" s="122" t="s">
        <v>121</v>
      </c>
      <c r="C4" s="121" t="s">
        <v>122</v>
      </c>
      <c r="D4" s="121" t="s">
        <v>195</v>
      </c>
      <c r="E4" s="122" t="s">
        <v>123</v>
      </c>
      <c r="F4" s="122" t="s">
        <v>124</v>
      </c>
      <c r="G4" s="122" t="s">
        <v>196</v>
      </c>
      <c r="H4" s="122" t="s">
        <v>197</v>
      </c>
      <c r="I4" s="129" t="s">
        <v>28</v>
      </c>
      <c r="J4" s="130" t="s">
        <v>198</v>
      </c>
      <c r="K4" s="131"/>
      <c r="L4" s="131"/>
      <c r="M4" s="132"/>
      <c r="N4" s="130" t="s">
        <v>128</v>
      </c>
      <c r="O4" s="131"/>
      <c r="P4" s="132"/>
      <c r="Q4" s="122" t="s">
        <v>34</v>
      </c>
      <c r="R4" s="130" t="s">
        <v>50</v>
      </c>
      <c r="S4" s="131"/>
      <c r="T4" s="131"/>
      <c r="U4" s="131"/>
      <c r="V4" s="131"/>
      <c r="W4" s="132"/>
    </row>
    <row r="5" ht="21.75" customHeight="1" spans="1:23">
      <c r="A5" s="123"/>
      <c r="B5" s="124"/>
      <c r="C5" s="123"/>
      <c r="D5" s="123"/>
      <c r="E5" s="124"/>
      <c r="F5" s="124"/>
      <c r="G5" s="124"/>
      <c r="H5" s="124"/>
      <c r="I5" s="133"/>
      <c r="J5" s="134" t="s">
        <v>31</v>
      </c>
      <c r="K5" s="135"/>
      <c r="L5" s="122" t="s">
        <v>32</v>
      </c>
      <c r="M5" s="122" t="s">
        <v>33</v>
      </c>
      <c r="N5" s="122" t="s">
        <v>31</v>
      </c>
      <c r="O5" s="122" t="s">
        <v>32</v>
      </c>
      <c r="P5" s="122" t="s">
        <v>33</v>
      </c>
      <c r="Q5" s="124"/>
      <c r="R5" s="122" t="s">
        <v>30</v>
      </c>
      <c r="S5" s="121" t="s">
        <v>37</v>
      </c>
      <c r="T5" s="121" t="s">
        <v>134</v>
      </c>
      <c r="U5" s="121" t="s">
        <v>39</v>
      </c>
      <c r="V5" s="121" t="s">
        <v>40</v>
      </c>
      <c r="W5" s="121" t="s">
        <v>41</v>
      </c>
    </row>
    <row r="6" ht="21" customHeight="1" spans="1:23">
      <c r="A6" s="123"/>
      <c r="B6" s="124"/>
      <c r="C6" s="123"/>
      <c r="D6" s="123"/>
      <c r="E6" s="124"/>
      <c r="F6" s="124"/>
      <c r="G6" s="124"/>
      <c r="H6" s="124"/>
      <c r="I6" s="133"/>
      <c r="J6" s="136" t="s">
        <v>30</v>
      </c>
      <c r="K6" s="137"/>
      <c r="L6" s="124"/>
      <c r="M6" s="124"/>
      <c r="N6" s="124"/>
      <c r="O6" s="124"/>
      <c r="P6" s="124"/>
      <c r="Q6" s="124"/>
      <c r="R6" s="124"/>
      <c r="S6" s="123"/>
      <c r="T6" s="123"/>
      <c r="U6" s="123"/>
      <c r="V6" s="123"/>
      <c r="W6" s="123"/>
    </row>
    <row r="7" ht="39.75" customHeight="1" spans="1:23">
      <c r="A7" s="125"/>
      <c r="B7" s="126"/>
      <c r="C7" s="125"/>
      <c r="D7" s="125"/>
      <c r="E7" s="126"/>
      <c r="F7" s="126"/>
      <c r="G7" s="126"/>
      <c r="H7" s="126"/>
      <c r="I7" s="138"/>
      <c r="J7" s="139" t="s">
        <v>30</v>
      </c>
      <c r="K7" s="139" t="s">
        <v>199</v>
      </c>
      <c r="L7" s="126"/>
      <c r="M7" s="126"/>
      <c r="N7" s="126"/>
      <c r="O7" s="126"/>
      <c r="P7" s="126"/>
      <c r="Q7" s="126"/>
      <c r="R7" s="126"/>
      <c r="S7" s="125"/>
      <c r="T7" s="125"/>
      <c r="U7" s="125"/>
      <c r="V7" s="125"/>
      <c r="W7" s="125"/>
    </row>
    <row r="8" ht="19.5" customHeight="1" spans="1:23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</row>
    <row r="9" ht="21.75" customHeight="1" spans="1:23">
      <c r="A9" s="19"/>
      <c r="B9" s="19"/>
      <c r="C9" s="19" t="s">
        <v>200</v>
      </c>
      <c r="D9" s="19"/>
      <c r="E9" s="19"/>
      <c r="F9" s="19"/>
      <c r="G9" s="19"/>
      <c r="H9" s="19"/>
      <c r="I9" s="20">
        <v>10000</v>
      </c>
      <c r="J9" s="20"/>
      <c r="K9" s="20"/>
      <c r="L9" s="20"/>
      <c r="M9" s="20"/>
      <c r="N9" s="20"/>
      <c r="O9" s="20"/>
      <c r="P9" s="20"/>
      <c r="Q9" s="20"/>
      <c r="R9" s="20">
        <v>10000</v>
      </c>
      <c r="S9" s="20"/>
      <c r="T9" s="20"/>
      <c r="U9" s="20"/>
      <c r="V9" s="20"/>
      <c r="W9" s="20">
        <v>10000</v>
      </c>
    </row>
    <row r="10" ht="21.75" customHeight="1" spans="1:23">
      <c r="A10" s="19" t="s">
        <v>201</v>
      </c>
      <c r="B10" s="19" t="s">
        <v>202</v>
      </c>
      <c r="C10" s="19" t="s">
        <v>200</v>
      </c>
      <c r="D10" s="19" t="s">
        <v>43</v>
      </c>
      <c r="E10" s="19" t="s">
        <v>70</v>
      </c>
      <c r="F10" s="19" t="s">
        <v>71</v>
      </c>
      <c r="G10" s="19" t="s">
        <v>173</v>
      </c>
      <c r="H10" s="19" t="s">
        <v>174</v>
      </c>
      <c r="I10" s="20">
        <v>3000</v>
      </c>
      <c r="J10" s="20"/>
      <c r="K10" s="20"/>
      <c r="L10" s="20"/>
      <c r="M10" s="20"/>
      <c r="N10" s="20"/>
      <c r="O10" s="20"/>
      <c r="P10" s="20"/>
      <c r="Q10" s="20"/>
      <c r="R10" s="20">
        <v>3000</v>
      </c>
      <c r="S10" s="20"/>
      <c r="T10" s="20"/>
      <c r="U10" s="20"/>
      <c r="V10" s="20"/>
      <c r="W10" s="20">
        <v>3000</v>
      </c>
    </row>
    <row r="11" ht="21.75" customHeight="1" spans="1:23">
      <c r="A11" s="19" t="s">
        <v>201</v>
      </c>
      <c r="B11" s="19" t="s">
        <v>202</v>
      </c>
      <c r="C11" s="19" t="s">
        <v>200</v>
      </c>
      <c r="D11" s="19" t="s">
        <v>43</v>
      </c>
      <c r="E11" s="19" t="s">
        <v>70</v>
      </c>
      <c r="F11" s="19" t="s">
        <v>71</v>
      </c>
      <c r="G11" s="19" t="s">
        <v>203</v>
      </c>
      <c r="H11" s="19" t="s">
        <v>204</v>
      </c>
      <c r="I11" s="20">
        <v>6000</v>
      </c>
      <c r="J11" s="20"/>
      <c r="K11" s="20"/>
      <c r="L11" s="20"/>
      <c r="M11" s="20"/>
      <c r="N11" s="20"/>
      <c r="O11" s="20"/>
      <c r="P11" s="20"/>
      <c r="Q11" s="20"/>
      <c r="R11" s="20">
        <v>6000</v>
      </c>
      <c r="S11" s="20"/>
      <c r="T11" s="20"/>
      <c r="U11" s="20"/>
      <c r="V11" s="20"/>
      <c r="W11" s="20">
        <v>6000</v>
      </c>
    </row>
    <row r="12" ht="21.75" customHeight="1" spans="1:23">
      <c r="A12" s="19" t="s">
        <v>201</v>
      </c>
      <c r="B12" s="19" t="s">
        <v>202</v>
      </c>
      <c r="C12" s="19" t="s">
        <v>200</v>
      </c>
      <c r="D12" s="19" t="s">
        <v>43</v>
      </c>
      <c r="E12" s="19" t="s">
        <v>70</v>
      </c>
      <c r="F12" s="19" t="s">
        <v>71</v>
      </c>
      <c r="G12" s="19" t="s">
        <v>171</v>
      </c>
      <c r="H12" s="19" t="s">
        <v>172</v>
      </c>
      <c r="I12" s="20">
        <v>1000</v>
      </c>
      <c r="J12" s="20"/>
      <c r="K12" s="20"/>
      <c r="L12" s="20"/>
      <c r="M12" s="20"/>
      <c r="N12" s="20"/>
      <c r="O12" s="20"/>
      <c r="P12" s="20"/>
      <c r="Q12" s="20"/>
      <c r="R12" s="20">
        <v>1000</v>
      </c>
      <c r="S12" s="20"/>
      <c r="T12" s="20"/>
      <c r="U12" s="20"/>
      <c r="V12" s="20"/>
      <c r="W12" s="20">
        <v>1000</v>
      </c>
    </row>
    <row r="13" ht="18.75" customHeight="1" spans="1:23">
      <c r="A13" s="22" t="s">
        <v>90</v>
      </c>
      <c r="B13" s="23"/>
      <c r="C13" s="23"/>
      <c r="D13" s="23"/>
      <c r="E13" s="23"/>
      <c r="F13" s="23"/>
      <c r="G13" s="23"/>
      <c r="H13" s="24"/>
      <c r="I13" s="20">
        <v>10000</v>
      </c>
      <c r="J13" s="20"/>
      <c r="K13" s="20"/>
      <c r="L13" s="20"/>
      <c r="M13" s="20"/>
      <c r="N13" s="20"/>
      <c r="O13" s="20"/>
      <c r="P13" s="20"/>
      <c r="Q13" s="20"/>
      <c r="R13" s="20">
        <v>10000</v>
      </c>
      <c r="S13" s="20"/>
      <c r="T13" s="20"/>
      <c r="U13" s="20"/>
      <c r="V13" s="20"/>
      <c r="W13" s="20">
        <v>10000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"/>
  <sheetViews>
    <sheetView showZeros="0" workbookViewId="0">
      <selection activeCell="A1" sqref="A1"/>
    </sheetView>
  </sheetViews>
  <sheetFormatPr defaultColWidth="10.6555555555556" defaultRowHeight="12" customHeight="1"/>
  <cols>
    <col min="1" max="1" width="40" customWidth="1"/>
    <col min="2" max="2" width="42.9777777777778" customWidth="1"/>
    <col min="3" max="4" width="19.3222222222222" customWidth="1"/>
    <col min="5" max="5" width="22.3222222222222" customWidth="1"/>
    <col min="6" max="6" width="12.3222222222222" customWidth="1"/>
    <col min="7" max="7" width="22.9777777777778" customWidth="1"/>
    <col min="8" max="9" width="12.3222222222222" customWidth="1"/>
    <col min="10" max="10" width="22" customWidth="1"/>
  </cols>
  <sheetData>
    <row r="1" ht="15" customHeight="1" spans="10:10">
      <c r="J1" s="119" t="s">
        <v>205</v>
      </c>
    </row>
    <row r="2" ht="33" customHeight="1" spans="1:10">
      <c r="A2" s="4" t="str">
        <f>"2026"&amp;"年部门项目支出绩效目标表"</f>
        <v>2026年部门项目支出绩效目标表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"单位名称："&amp;"勐腊县红十字会"</f>
        <v>单位名称：勐腊县红十字会</v>
      </c>
      <c r="B3" s="116"/>
      <c r="C3" s="33"/>
      <c r="D3" s="33"/>
      <c r="E3" s="33"/>
      <c r="F3" s="33"/>
      <c r="G3" s="33"/>
      <c r="H3" s="33"/>
      <c r="I3" s="33"/>
      <c r="J3" s="33"/>
    </row>
    <row r="4" ht="44.25" customHeight="1" spans="1:10">
      <c r="A4" s="38" t="s">
        <v>206</v>
      </c>
      <c r="B4" s="38" t="s">
        <v>207</v>
      </c>
      <c r="C4" s="38" t="s">
        <v>208</v>
      </c>
      <c r="D4" s="38" t="s">
        <v>209</v>
      </c>
      <c r="E4" s="38" t="s">
        <v>210</v>
      </c>
      <c r="F4" s="18" t="s">
        <v>211</v>
      </c>
      <c r="G4" s="38" t="s">
        <v>212</v>
      </c>
      <c r="H4" s="18" t="s">
        <v>213</v>
      </c>
      <c r="I4" s="18" t="s">
        <v>214</v>
      </c>
      <c r="J4" s="38" t="s">
        <v>215</v>
      </c>
    </row>
    <row r="5" ht="19.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18">
        <v>6</v>
      </c>
      <c r="G5" s="38">
        <v>7</v>
      </c>
      <c r="H5" s="18">
        <v>8</v>
      </c>
      <c r="I5" s="18">
        <v>9</v>
      </c>
      <c r="J5" s="38">
        <v>10</v>
      </c>
    </row>
    <row r="6" ht="40.5" customHeight="1" spans="1:10">
      <c r="A6" s="19" t="s">
        <v>43</v>
      </c>
      <c r="B6" s="19"/>
      <c r="C6" s="19"/>
      <c r="D6" s="19"/>
      <c r="E6" s="19"/>
      <c r="F6" s="19"/>
      <c r="G6" s="19"/>
      <c r="H6" s="19"/>
      <c r="I6" s="19"/>
      <c r="J6" s="19"/>
    </row>
    <row r="7" ht="40.5" customHeight="1" spans="1:10">
      <c r="A7" s="117" t="s">
        <v>43</v>
      </c>
      <c r="B7" s="19"/>
      <c r="C7" s="19"/>
      <c r="D7" s="19"/>
      <c r="E7" s="19"/>
      <c r="F7" s="21"/>
      <c r="G7" s="19"/>
      <c r="H7" s="21"/>
      <c r="I7" s="21"/>
      <c r="J7" s="19"/>
    </row>
    <row r="8" ht="40.5" customHeight="1" spans="1:10">
      <c r="A8" s="118" t="s">
        <v>200</v>
      </c>
      <c r="B8" s="19" t="s">
        <v>216</v>
      </c>
      <c r="C8" s="19" t="s">
        <v>217</v>
      </c>
      <c r="D8" s="19" t="s">
        <v>218</v>
      </c>
      <c r="E8" s="19" t="s">
        <v>219</v>
      </c>
      <c r="F8" s="21" t="s">
        <v>220</v>
      </c>
      <c r="G8" s="19" t="s">
        <v>221</v>
      </c>
      <c r="H8" s="21" t="s">
        <v>222</v>
      </c>
      <c r="I8" s="21" t="s">
        <v>223</v>
      </c>
      <c r="J8" s="19" t="s">
        <v>224</v>
      </c>
    </row>
    <row r="9" ht="40.5" customHeight="1" spans="1:10">
      <c r="A9" s="118" t="s">
        <v>200</v>
      </c>
      <c r="B9" s="19" t="s">
        <v>216</v>
      </c>
      <c r="C9" s="19" t="s">
        <v>217</v>
      </c>
      <c r="D9" s="19" t="s">
        <v>218</v>
      </c>
      <c r="E9" s="19" t="s">
        <v>225</v>
      </c>
      <c r="F9" s="21" t="s">
        <v>220</v>
      </c>
      <c r="G9" s="19" t="s">
        <v>226</v>
      </c>
      <c r="H9" s="21" t="s">
        <v>227</v>
      </c>
      <c r="I9" s="21" t="s">
        <v>223</v>
      </c>
      <c r="J9" s="19" t="s">
        <v>228</v>
      </c>
    </row>
    <row r="10" ht="40.5" customHeight="1" spans="1:10">
      <c r="A10" s="118" t="s">
        <v>200</v>
      </c>
      <c r="B10" s="19" t="s">
        <v>216</v>
      </c>
      <c r="C10" s="19" t="s">
        <v>217</v>
      </c>
      <c r="D10" s="19" t="s">
        <v>218</v>
      </c>
      <c r="E10" s="19" t="s">
        <v>229</v>
      </c>
      <c r="F10" s="21" t="s">
        <v>220</v>
      </c>
      <c r="G10" s="19" t="s">
        <v>230</v>
      </c>
      <c r="H10" s="21" t="s">
        <v>231</v>
      </c>
      <c r="I10" s="21" t="s">
        <v>223</v>
      </c>
      <c r="J10" s="19" t="s">
        <v>232</v>
      </c>
    </row>
    <row r="11" ht="40.5" customHeight="1" spans="1:10">
      <c r="A11" s="118" t="s">
        <v>200</v>
      </c>
      <c r="B11" s="19" t="s">
        <v>216</v>
      </c>
      <c r="C11" s="19" t="s">
        <v>217</v>
      </c>
      <c r="D11" s="19" t="s">
        <v>218</v>
      </c>
      <c r="E11" s="19" t="s">
        <v>233</v>
      </c>
      <c r="F11" s="21" t="s">
        <v>220</v>
      </c>
      <c r="G11" s="19" t="s">
        <v>234</v>
      </c>
      <c r="H11" s="21" t="s">
        <v>235</v>
      </c>
      <c r="I11" s="21" t="s">
        <v>223</v>
      </c>
      <c r="J11" s="19" t="s">
        <v>236</v>
      </c>
    </row>
    <row r="12" ht="40.5" customHeight="1" spans="1:10">
      <c r="A12" s="118" t="s">
        <v>200</v>
      </c>
      <c r="B12" s="19" t="s">
        <v>216</v>
      </c>
      <c r="C12" s="19" t="s">
        <v>217</v>
      </c>
      <c r="D12" s="19" t="s">
        <v>218</v>
      </c>
      <c r="E12" s="19" t="s">
        <v>237</v>
      </c>
      <c r="F12" s="21" t="s">
        <v>220</v>
      </c>
      <c r="G12" s="19" t="s">
        <v>107</v>
      </c>
      <c r="H12" s="21" t="s">
        <v>238</v>
      </c>
      <c r="I12" s="21" t="s">
        <v>223</v>
      </c>
      <c r="J12" s="19" t="s">
        <v>239</v>
      </c>
    </row>
    <row r="13" ht="40.5" customHeight="1" spans="1:10">
      <c r="A13" s="118" t="s">
        <v>200</v>
      </c>
      <c r="B13" s="19" t="s">
        <v>216</v>
      </c>
      <c r="C13" s="19" t="s">
        <v>217</v>
      </c>
      <c r="D13" s="19" t="s">
        <v>240</v>
      </c>
      <c r="E13" s="19" t="s">
        <v>241</v>
      </c>
      <c r="F13" s="21" t="s">
        <v>242</v>
      </c>
      <c r="G13" s="19" t="s">
        <v>243</v>
      </c>
      <c r="H13" s="21" t="s">
        <v>244</v>
      </c>
      <c r="I13" s="21" t="s">
        <v>223</v>
      </c>
      <c r="J13" s="19" t="s">
        <v>245</v>
      </c>
    </row>
    <row r="14" ht="40.5" customHeight="1" spans="1:10">
      <c r="A14" s="118" t="s">
        <v>200</v>
      </c>
      <c r="B14" s="19" t="s">
        <v>216</v>
      </c>
      <c r="C14" s="19" t="s">
        <v>246</v>
      </c>
      <c r="D14" s="19" t="s">
        <v>247</v>
      </c>
      <c r="E14" s="19" t="s">
        <v>248</v>
      </c>
      <c r="F14" s="21" t="s">
        <v>220</v>
      </c>
      <c r="G14" s="19" t="s">
        <v>249</v>
      </c>
      <c r="H14" s="21" t="s">
        <v>244</v>
      </c>
      <c r="I14" s="21" t="s">
        <v>223</v>
      </c>
      <c r="J14" s="19" t="s">
        <v>250</v>
      </c>
    </row>
    <row r="15" ht="40.5" customHeight="1" spans="1:10">
      <c r="A15" s="118" t="s">
        <v>200</v>
      </c>
      <c r="B15" s="19" t="s">
        <v>216</v>
      </c>
      <c r="C15" s="19" t="s">
        <v>246</v>
      </c>
      <c r="D15" s="19" t="s">
        <v>247</v>
      </c>
      <c r="E15" s="19" t="s">
        <v>251</v>
      </c>
      <c r="F15" s="21" t="s">
        <v>242</v>
      </c>
      <c r="G15" s="19" t="s">
        <v>252</v>
      </c>
      <c r="H15" s="21"/>
      <c r="I15" s="21" t="s">
        <v>253</v>
      </c>
      <c r="J15" s="19" t="s">
        <v>254</v>
      </c>
    </row>
    <row r="16" ht="40.5" customHeight="1" spans="1:10">
      <c r="A16" s="118" t="s">
        <v>200</v>
      </c>
      <c r="B16" s="19" t="s">
        <v>216</v>
      </c>
      <c r="C16" s="19" t="s">
        <v>246</v>
      </c>
      <c r="D16" s="19" t="s">
        <v>255</v>
      </c>
      <c r="E16" s="19" t="s">
        <v>256</v>
      </c>
      <c r="F16" s="21" t="s">
        <v>220</v>
      </c>
      <c r="G16" s="19" t="s">
        <v>243</v>
      </c>
      <c r="H16" s="21" t="s">
        <v>244</v>
      </c>
      <c r="I16" s="21" t="s">
        <v>223</v>
      </c>
      <c r="J16" s="19" t="s">
        <v>257</v>
      </c>
    </row>
    <row r="17" ht="40.5" customHeight="1" spans="1:10">
      <c r="A17" s="118" t="s">
        <v>200</v>
      </c>
      <c r="B17" s="19" t="s">
        <v>216</v>
      </c>
      <c r="C17" s="19" t="s">
        <v>258</v>
      </c>
      <c r="D17" s="19" t="s">
        <v>259</v>
      </c>
      <c r="E17" s="19" t="s">
        <v>260</v>
      </c>
      <c r="F17" s="21" t="s">
        <v>220</v>
      </c>
      <c r="G17" s="19" t="s">
        <v>261</v>
      </c>
      <c r="H17" s="21" t="s">
        <v>244</v>
      </c>
      <c r="I17" s="21" t="s">
        <v>223</v>
      </c>
      <c r="J17" s="19" t="s">
        <v>262</v>
      </c>
    </row>
  </sheetData>
  <mergeCells count="4">
    <mergeCell ref="A2:J2"/>
    <mergeCell ref="A3:H3"/>
    <mergeCell ref="A8:A17"/>
    <mergeCell ref="B8:B17"/>
  </mergeCells>
  <printOptions horizontalCentered="1"/>
  <pageMargins left="0.79" right="0.79" top="0.59" bottom="0.59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张国芳</cp:lastModifiedBy>
  <dcterms:created xsi:type="dcterms:W3CDTF">2026-02-10T02:15:52Z</dcterms:created>
  <dcterms:modified xsi:type="dcterms:W3CDTF">2026-02-10T02:16:49Z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D4D1842DE4904185B20357BF72D9558E_13</vt:lpwstr>
  </property>
  <property fmtid="{D5CDD505-2E9C-101B-9397-08002B2CF9AE}" pid="3" name="KSOProductBuildVer">
    <vt:lpwstr>2052-12.1.0.16729</vt:lpwstr>
  </property>
</Properties>
</file>