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<sst xmlns="http://schemas.openxmlformats.org/spreadsheetml/2006/main" count="815" uniqueCount="365">
  <si>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</si>
  <si>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</si>
  <si>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</si>
  <si>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</si>
  <si>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</si>
  <si>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</si>
  <si>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</si>
  <si>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</si>
  <si>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</si>
  <si>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</si>
  <si>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</si>
  <si>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</si>
  <si>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</si>
  <si>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</si>
  <si>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</si>
  <si>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</si>
  <si>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</si>
  <si>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</si>
  <si>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</si>
  <si>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</si>
  <si>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</si>
  <si>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</si>
  <si>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</si>
  <si>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</si>
  <si>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</si>
  <si>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</si>
  <si>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</si>
  <si>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</si>
  <si>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</si>
  <si>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</si>
  <si>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</si>
  <si>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</si>
  <si>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</si>
  <si>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</si>
  <si>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</si>
  <si>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</si>
  <si>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</si>
  <si>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</si>
  <si>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</si>
  <si>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</si>
  <si>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</si>
  <si>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</si>
  <si>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</si>
  <si>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</si>
  <si>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</si>
  <si>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</si>
  <si>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</si>
  <si>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</si>
  <si>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</si>
  <si>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</si>
  <si>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</si>
  <si>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</si>
  <si>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</si>
  <si>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</si>
  <si>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</si>
  <si>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</si>
  <si>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</si>
  <si>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</si>
  <si>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</si>
  <si>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</si>
  <si>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</si>
  <si>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</si>
  <si>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</si>
  <si>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</si>
  <si>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</si>
  <si>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</si>
  <si>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</si>
  <si>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</si>
  <si>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</si>
  <si>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昆明市五华区红十字会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</si>
  <si>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</si>
  <si>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</si>
  <si>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</si>
  <si>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</si>
  <si>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</si>
  <si>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</si>
  <si>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</si>
  <si>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</si>
  <si>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</si>
  <si>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</si>
  <si>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</si>
  <si>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</si>
  <si>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</si>
  <si>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</si>
  <si>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</si>
  <si>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</si>
  <si>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</si>
  <si>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</si>
  <si>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</si>
  <si>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</si>
  <si>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</si>
  <si>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</si>
  <si>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</si>
  <si>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</si>
  <si>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</si>
  <si>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</si>
  <si>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</si>
  <si>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</si>
  <si>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</si>
  <si>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</si>
  <si>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</si>
  <si>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</si>
  <si>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</si>
  <si>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</si>
  <si>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</si>
  <si>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</si>
  <si>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</si>
  <si>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</si>
  <si>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20816</t>
  </si>
  <si>
    <t>红十字事业</t>
  </si>
  <si>
    <t>2081601</t>
  </si>
  <si>
    <t>2081699</t>
  </si>
  <si>
    <t>其他红十字事业支出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</si>
  <si>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</si>
  <si>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</si>
  <si>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</si>
  <si>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</si>
  <si>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</si>
  <si>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</si>
  <si>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</si>
  <si>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</si>
  <si>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</si>
  <si>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</si>
  <si>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</si>
  <si>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</si>
  <si>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</si>
  <si>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</si>
  <si>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</si>
  <si>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</si>
  <si>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</si>
  <si>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</si>
  <si>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</si>
  <si>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</si>
  <si>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</si>
  <si>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</si>
  <si>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</si>
  <si>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</si>
  <si>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</si>
  <si>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</si>
  <si>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</si>
  <si>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</si>
  <si>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</si>
  <si>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</si>
  <si>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</si>
  <si>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</si>
  <si>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</si>
  <si>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</si>
  <si>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</si>
  <si>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</si>
  <si>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</si>
  <si>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</si>
  <si>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</si>
  <si>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</si>
  <si>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</si>
  <si>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</si>
  <si>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</si>
  <si>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</si>
  <si>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</si>
  <si>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</si>
  <si>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</si>
  <si>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</si>
  <si>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</si>
  <si>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</si>
  <si>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</si>
  <si>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</si>
  <si>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</si>
  <si>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</si>
  <si>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</si>
  <si>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</si>
  <si>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</si>
  <si>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</si>
  <si>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</si>
  <si>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</si>
  <si>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</si>
  <si>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注：五华区红十字会无“三公”经费支出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</si>
  <si>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</si>
  <si>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</si>
  <si>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</si>
  <si>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</si>
  <si>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</si>
  <si>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</si>
  <si>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</si>
  <si>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</si>
  <si>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</si>
  <si>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</si>
  <si>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</si>
  <si>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</si>
  <si>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</si>
  <si>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</si>
  <si>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</si>
  <si>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</si>
  <si>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</si>
  <si>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</si>
  <si>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</si>
  <si>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530102221100000340445</t>
  </si>
  <si>
    <t>工会经费</t>
  </si>
  <si>
    <t>30228</t>
  </si>
  <si>
    <t>530102241100002216355</t>
  </si>
  <si>
    <t>行政人员绩效奖励</t>
  </si>
  <si>
    <t>30103</t>
  </si>
  <si>
    <t>奖金</t>
  </si>
  <si>
    <t>530102221100000340435</t>
  </si>
  <si>
    <t>公务交通补贴</t>
  </si>
  <si>
    <t>30239</t>
  </si>
  <si>
    <t>其他交通费用</t>
  </si>
  <si>
    <t>530102221100000340433</t>
  </si>
  <si>
    <t>30113</t>
  </si>
  <si>
    <t>530102241100002355973</t>
  </si>
  <si>
    <t>残疾人保障金</t>
  </si>
  <si>
    <t>30299</t>
  </si>
  <si>
    <t>其他商品和服务支出</t>
  </si>
  <si>
    <t>530102241100002216357</t>
  </si>
  <si>
    <t>其他人员支出</t>
  </si>
  <si>
    <t>30199</t>
  </si>
  <si>
    <t>其他工资福利支出</t>
  </si>
  <si>
    <t>530102221100000340443</t>
  </si>
  <si>
    <t>行政人员工资支出</t>
  </si>
  <si>
    <t>30101</t>
  </si>
  <si>
    <t>基本工资</t>
  </si>
  <si>
    <t>30102</t>
  </si>
  <si>
    <t>津贴补贴</t>
  </si>
  <si>
    <t>530102210000000000992</t>
  </si>
  <si>
    <t>一般公用经费</t>
  </si>
  <si>
    <t>30201</t>
  </si>
  <si>
    <t>办公费</t>
  </si>
  <si>
    <t>30229</t>
  </si>
  <si>
    <t>福利费</t>
  </si>
  <si>
    <t>530102221100000340444</t>
  </si>
  <si>
    <t>社会保障缴费</t>
  </si>
  <si>
    <t>30108</t>
  </si>
  <si>
    <t>机关事业单位基本养老保险缴费</t>
  </si>
  <si>
    <t>30110</t>
  </si>
  <si>
    <t>职工基本医疗保险缴费</t>
  </si>
  <si>
    <t>30111</t>
  </si>
  <si>
    <t>公务员医疗补助缴费</t>
  </si>
  <si>
    <t>30112</t>
  </si>
  <si>
    <t>其他社会保障缴费</t>
  </si>
  <si>
    <t>预算05-1表</t>
  </si>
  <si>
    <t>项目分类</t>
  </si>
  <si>
    <t>项目单位</t>
  </si>
  <si>
    <t>经济科目编码</t>
  </si>
  <si>
    <t>经济科目名称</t>
  </si>
  <si>
    <t>本年拨款</t>
  </si>
  <si>
    <t>其中：本次下达</t>
  </si>
  <si>
    <t>313 事业发展类</t>
  </si>
  <si>
    <t>530102241100002447272</t>
  </si>
  <si>
    <t>红十字会事业支出经费</t>
  </si>
  <si>
    <t>39908</t>
  </si>
  <si>
    <t>对民间非营利组织和群众性自治组织补贴</t>
  </si>
  <si>
    <t>30306</t>
  </si>
  <si>
    <t>救济费</t>
  </si>
  <si>
    <t>30227</t>
  </si>
  <si>
    <t>委托业务费</t>
  </si>
  <si>
    <t>216 其他公用支出</t>
  </si>
  <si>
    <t>530102221100000532959</t>
  </si>
  <si>
    <t>党建经费</t>
  </si>
  <si>
    <t>合  计</t>
  </si>
  <si>
    <t>预算05-2表</t>
  </si>
  <si>
    <t>项目年度绩效目标</t>
  </si>
  <si>
    <t>一级指标</t>
  </si>
  <si>
    <t>二级指标</t>
  </si>
  <si>
    <t>三级指标</t>
  </si>
  <si>
    <t>指标性质</t>
  </si>
  <si>
    <t>指标值</t>
  </si>
  <si>
    <t>度量单位</t>
  </si>
  <si>
    <t>指标属性</t>
  </si>
  <si>
    <t>指标内容</t>
  </si>
  <si>
    <t>为完成昆明市五华区红十字会2025年各项工作任务，确保各项工作顺利开展，依据《中华人民共和国红十字法》《红十字会章程》《五华区红十字会临时救助管理办法》《云南省人民政府关于促进红十字事业发展的意见》（云政发〔2013〕66号）《关于印发《昆明市红十字会2023年“当好排头兵”高质量发展大竞赛活动实施方案》的通知》（昆红字〔2023〕17号）等规定和省、市红十字会等要求，完成以下目标：
（一）备灾救灾。根据《中华人民共和国红十字会法》第三章第十一条第一款之规定和上级红十字会的相关要求，购买急救包等备灾救灾必须用品和临时救灾物资（米、油）等。
（二）人道主义救助。根据《中华人民共和国红十字会法》第三章第十一条第一款及第三款之规定和上级红十字会的相关要求，全年预计开展人道主义救助100人次。包括：①国家法定节假日慰问孤寡老人、贫困人群、重疾病危人员、弱势群体及受灾群众；②对重大疾病、无偿献血帮扶或自然灾害、事故灾害造成的困难人群进行临时救助。
（三）应急救护培训。根据《中华人民共和国红十字会法》第三章第十一条第二款之规定和上级红十字会的相关要求，全年预计举办红十字会应急救护培训100场。全年共培训1500人。
（四）宣传教育。全年预计开展红十字会宣传教育工作4次，在5.8红十字日、“9.9公益日”、世界急救日、“12.1防治艾滋病宣传日”等开展宣传活动。
（五）基层红十字会组织建设。根据据《昆明市红十字会“当好排头兵”在讨论大竞赛活动工作方案》规定，推进基层组织、阵地、工作有效覆盖，红十字社区建设建立达到10个，注册志愿者不少于800人。
预期效益：
（一）通过开展红十字会备灾救灾工作，科学有效地对应对突发事件提供重要的保证。
（二）通过开展红十字会人道主义救助，为帮助因自然灾害、意外伤害事故或疾病造成家庭基本生活和生存受到影响处于困难境遇的群众。
（三）通过开展红十字会应急救护培训，让参训对象了解自救互救知识，掌握急救技能,在遇到突发情况时能确实迅速采取正确有效的急救措施，自救互救。
（四）通过开展红十字会宣传教育工作，让群众关注红十字会、了解红十字会的工作。完成募集款物任务、造血干细胞捐献、人体器官捐献和区献血任务。
（五）建设乡镇、社区、学校、企业等基层红十字会组织建设。</t>
  </si>
  <si>
    <t>产出指标</t>
  </si>
  <si>
    <t>数量指标</t>
  </si>
  <si>
    <t>救助对象人数（人次）</t>
  </si>
  <si>
    <t>&gt;=</t>
  </si>
  <si>
    <t>100</t>
  </si>
  <si>
    <t>人/人次</t>
  </si>
  <si>
    <t>定量指标</t>
  </si>
  <si>
    <t>反映开展人道救助领域受益人员满意。受益对象满意度=调查中满意和较满意的获救助人员数量/调查总人数*100%</t>
  </si>
  <si>
    <t>应急救护培训</t>
  </si>
  <si>
    <t>800</t>
  </si>
  <si>
    <t>人次</t>
  </si>
  <si>
    <t>反映救护培训普及率。
救护培训普及率=三年内有效持证人数/全省人数</t>
  </si>
  <si>
    <t>购买应急救护物资</t>
  </si>
  <si>
    <t>批次</t>
  </si>
  <si>
    <t>反映救灾救助物资储备管理的情况</t>
  </si>
  <si>
    <t>质量指标</t>
  </si>
  <si>
    <t>应急救护物资验收合格率</t>
  </si>
  <si>
    <t>=</t>
  </si>
  <si>
    <t>%</t>
  </si>
  <si>
    <t>反映救护物资产品合格率</t>
  </si>
  <si>
    <t>时效指标</t>
  </si>
  <si>
    <t>项目完成时限</t>
  </si>
  <si>
    <t>2025</t>
  </si>
  <si>
    <t>年</t>
  </si>
  <si>
    <t>在2025年度内完成物资救援、救援培训人道主义救援</t>
  </si>
  <si>
    <t>效益指标</t>
  </si>
  <si>
    <t>社会效益</t>
  </si>
  <si>
    <t>政策知晓率</t>
  </si>
  <si>
    <t>95</t>
  </si>
  <si>
    <t>满意度指标</t>
  </si>
  <si>
    <t>服务对象满意度</t>
  </si>
  <si>
    <t>社会群体及帮扶对象</t>
  </si>
  <si>
    <t>90</t>
  </si>
  <si>
    <t>定性指标</t>
  </si>
  <si>
    <t>反映开展人道救助政策的宣传情况</t>
  </si>
  <si>
    <t>预算单位年度内完成单位党员干部培训工作，确保单位党建工作正常运转。</t>
  </si>
  <si>
    <t>党员干部培训工作完成率</t>
  </si>
  <si>
    <t>考察单位党员干部培训工作完成情况。</t>
  </si>
  <si>
    <t>经费保障事项完成率</t>
  </si>
  <si>
    <t>考察党建工作经费保障情况。</t>
  </si>
  <si>
    <t>年度内</t>
  </si>
  <si>
    <t>考察项目完成时限</t>
  </si>
  <si>
    <t>可持续影响</t>
  </si>
  <si>
    <t>保障党建工作正常开展</t>
  </si>
  <si>
    <t>是/否</t>
  </si>
  <si>
    <t>通过党建经费保障，保证单位正常运转。</t>
  </si>
  <si>
    <t>单位职工满意度</t>
  </si>
  <si>
    <t>考察项目实施后单位人员满意度情况。</t>
  </si>
  <si>
    <t>预算06表</t>
  </si>
  <si>
    <t>政府性基金预算支出预算表</t>
  </si>
  <si>
    <t>单位名称：昆明市发展和改革委员会</t>
  </si>
  <si>
    <t>政府性基金预算支出</t>
  </si>
  <si>
    <t>注：五华区红十字会无政府性基金</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</si>
  <si>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</si>
  <si>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</si>
  <si>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</si>
  <si>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</si>
  <si>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</si>
  <si>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</si>
  <si>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</si>
  <si>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</si>
  <si>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</si>
  <si>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</si>
  <si>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</si>
  <si>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</si>
  <si>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注：五华区红十字会无政府采购</t>
  </si>
  <si>
    <t>预算08表</t>
  </si>
  <si>
    <t>政府购买服务项目</t>
  </si>
  <si>
    <t>政府购买服务指导性目录代码</t>
  </si>
  <si>
    <t>基本支出/项目支出</t>
  </si>
  <si>
    <t>所属服务类别</t>
  </si>
  <si>
    <t>所属服务领域</t>
  </si>
  <si>
    <t>购买内容简述</t>
  </si>
  <si>
    <t>注：五华区红十字会无政府购买服务</t>
  </si>
  <si>
    <t>预算09-1表</t>
  </si>
  <si>
    <t>单位名称（项目）</t>
  </si>
  <si>
    <t>地区</t>
  </si>
  <si>
    <t>注：五华区红十字会无区对下转移资金</t>
  </si>
  <si>
    <t>预算09-2表</t>
  </si>
  <si>
    <t xml:space="preserve">预算10表
</t>
  </si>
  <si>
    <t>资产类别</t>
  </si>
  <si>
    <t>资产分类代码.名称</t>
  </si>
  <si>
    <t>资产名称</t>
  </si>
  <si>
    <t>计量单位</t>
  </si>
  <si>
    <t>财政部门批复数（元）</t>
  </si>
  <si>
    <t>单价</t>
  </si>
  <si>
    <t>金额</t>
  </si>
  <si>
    <t>注：五华区红十字会无新增资产配置</t>
  </si>
  <si>
    <t>预算11表</t>
  </si>
  <si>
    <t>上级补助</t>
  </si>
  <si>
    <t>注：五华区红十字会无上级转移支付资金</t>
  </si>
  <si>
    <t>预算12表</t>
  </si>
  <si>
    <t>单位名称：昆明市五华区红十字会</t>
  </si>
  <si>
    <t>项目级次</t>
  </si>
  <si>
    <t>五华区红十字会</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</si>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</sst>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Red]0.00"/>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4" borderId="19" applyNumberFormat="0" applyAlignment="0" applyProtection="0">
      <alignment vertical="center"/>
    </xf>
    <xf numFmtId="0" fontId="27" fillId="5" borderId="20" applyNumberFormat="0" applyAlignment="0" applyProtection="0">
      <alignment vertical="center"/>
    </xf>
    <xf numFmtId="0" fontId="28" fillId="5" borderId="19" applyNumberFormat="0" applyAlignment="0" applyProtection="0">
      <alignment vertical="center"/>
    </xf>
    <xf numFmtId="0" fontId="29" fillId="6"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13" fillId="0" borderId="4">
      <alignment horizontal="right" vertical="center"/>
    </xf>
    <xf numFmtId="177" fontId="13" fillId="0" borderId="4">
      <alignment horizontal="right" vertical="center"/>
    </xf>
    <xf numFmtId="10" fontId="13" fillId="0" borderId="4">
      <alignment horizontal="right" vertical="center"/>
    </xf>
    <xf numFmtId="178" fontId="13" fillId="0" borderId="4">
      <alignment horizontal="right" vertical="center"/>
    </xf>
    <xf numFmtId="49" fontId="13" fillId="0" borderId="4">
      <alignment horizontal="left" vertical="center" wrapText="1"/>
    </xf>
    <xf numFmtId="178" fontId="13" fillId="0" borderId="4">
      <alignment horizontal="right" vertical="center"/>
    </xf>
    <xf numFmtId="179" fontId="13" fillId="0" borderId="4">
      <alignment horizontal="right" vertical="center"/>
    </xf>
    <xf numFmtId="180" fontId="13" fillId="0" borderId="4">
      <alignment horizontal="right" vertical="center"/>
    </xf>
    <xf numFmtId="0" fontId="13" fillId="0" borderId="0">
      <alignment vertical="top"/>
      <protection locked="0"/>
    </xf>
  </cellStyleXfs>
  <cellXfs count="229">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center" vertical="center"/>
    </xf>
    <xf numFmtId="49" fontId="1" fillId="0" borderId="0" xfId="0" applyNumberFormat="1"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4" fillId="0" borderId="0" xfId="0" applyFont="1" applyBorder="1" applyAlignment="1">
      <alignment horizontal="center"/>
    </xf>
    <xf numFmtId="0" fontId="4" fillId="0" borderId="0" xfId="0" applyFont="1" applyBorder="1"/>
    <xf numFmtId="0" fontId="3" fillId="0" borderId="0" xfId="0" applyFont="1" applyBorder="1" applyAlignment="1" applyProtection="1">
      <alignment horizont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center" vertical="center" wrapText="1"/>
      <protection locked="0"/>
    </xf>
    <xf numFmtId="49" fontId="1" fillId="0" borderId="0" xfId="0" applyNumberFormat="1" applyFont="1" applyBorder="1"/>
    <xf numFmtId="0" fontId="4" fillId="0" borderId="0" xfId="0" applyFont="1" applyBorder="1" applyAlignment="1">
      <alignment horizontal="left" vertical="center"/>
    </xf>
    <xf numFmtId="0" fontId="3" fillId="0" borderId="4" xfId="0" applyFont="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3" fillId="0" borderId="7"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4" fontId="3" fillId="0" borderId="4" xfId="0" applyNumberFormat="1" applyFont="1" applyBorder="1" applyAlignment="1" applyProtection="1">
      <alignment horizontal="right" vertical="center" wrapText="1"/>
      <protection locked="0"/>
    </xf>
    <xf numFmtId="0" fontId="3" fillId="2" borderId="8" xfId="0" applyFont="1" applyFill="1" applyBorder="1" applyAlignment="1">
      <alignment horizontal="lef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 fontId="5" fillId="0" borderId="4"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0" borderId="4" xfId="0" applyFont="1" applyBorder="1" applyAlignment="1">
      <alignment horizontal="center" wrapText="1"/>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0" fontId="3" fillId="2" borderId="4" xfId="0" applyFont="1" applyFill="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9" xfId="0" applyFont="1" applyBorder="1" applyAlignment="1">
      <alignment horizontal="center" vertical="center" wrapText="1"/>
    </xf>
    <xf numFmtId="0" fontId="1" fillId="0" borderId="6" xfId="0" applyFont="1" applyBorder="1" applyAlignment="1">
      <alignment horizontal="center" vertical="center"/>
    </xf>
    <xf numFmtId="178" fontId="5" fillId="0" borderId="4" xfId="0" applyNumberFormat="1" applyFont="1" applyBorder="1" applyAlignment="1">
      <alignment horizontal="right" vertical="center"/>
    </xf>
    <xf numFmtId="0" fontId="4"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0" borderId="3" xfId="0" applyFont="1" applyBorder="1" applyAlignment="1">
      <alignment horizontal="left" vertical="center" wrapText="1"/>
    </xf>
    <xf numFmtId="0" fontId="3" fillId="0" borderId="12"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14" xfId="0" applyFont="1" applyBorder="1" applyAlignment="1" applyProtection="1">
      <alignment horizontal="left" vertical="center"/>
      <protection locked="0"/>
    </xf>
    <xf numFmtId="0" fontId="2"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4" fillId="0" borderId="7" xfId="0" applyFont="1" applyBorder="1" applyAlignment="1">
      <alignment horizontal="center" vertical="center" wrapText="1"/>
    </xf>
    <xf numFmtId="0" fontId="3" fillId="2" borderId="12" xfId="0" applyFont="1" applyFill="1" applyBorder="1" applyAlignment="1">
      <alignment horizontal="left" vertical="center"/>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3" fillId="0" borderId="0" xfId="0" applyFont="1" applyBorder="1" applyAlignment="1">
      <alignment horizontal="left" vertical="center"/>
    </xf>
    <xf numFmtId="180" fontId="5" fillId="0" borderId="4" xfId="56" applyNumberFormat="1" applyFont="1" applyBorder="1" applyAlignment="1">
      <alignment horizontal="center" vertical="center"/>
    </xf>
    <xf numFmtId="180" fontId="5" fillId="0" borderId="4" xfId="0" applyNumberFormat="1" applyFont="1" applyBorder="1" applyAlignment="1">
      <alignment horizontal="center" vertical="center"/>
    </xf>
    <xf numFmtId="3" fontId="3" fillId="0" borderId="12" xfId="0" applyNumberFormat="1" applyFont="1" applyBorder="1" applyAlignment="1">
      <alignment horizontal="right" vertical="center"/>
    </xf>
    <xf numFmtId="0" fontId="3" fillId="2" borderId="12" xfId="0" applyFont="1" applyFill="1" applyBorder="1" applyAlignment="1">
      <alignment horizontal="right" vertical="center"/>
    </xf>
    <xf numFmtId="0" fontId="3"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3"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lignment horizontal="center" vertical="center" wrapText="1"/>
    </xf>
    <xf numFmtId="49" fontId="11" fillId="0" borderId="5" xfId="0" applyNumberFormat="1" applyFont="1" applyFill="1" applyBorder="1" applyAlignment="1">
      <alignment horizontal="left" vertical="center" wrapText="1"/>
    </xf>
    <xf numFmtId="0" fontId="1" fillId="0" borderId="0" xfId="0" applyFont="1" applyBorder="1" applyAlignment="1">
      <alignment horizontal="center" vertical="top"/>
    </xf>
    <xf numFmtId="0" fontId="1" fillId="0" borderId="15" xfId="0" applyFont="1" applyBorder="1" applyAlignment="1">
      <alignment horizontal="center" vertical="center"/>
    </xf>
    <xf numFmtId="0" fontId="12" fillId="0" borderId="4" xfId="57" applyFont="1" applyFill="1" applyBorder="1" applyAlignment="1" applyProtection="1">
      <alignment horizontal="center" vertical="center" wrapText="1"/>
    </xf>
    <xf numFmtId="0" fontId="12" fillId="0" borderId="4" xfId="57" applyFont="1" applyFill="1" applyBorder="1" applyAlignment="1" applyProtection="1">
      <alignment horizontal="center" vertical="center"/>
    </xf>
    <xf numFmtId="0" fontId="3" fillId="0" borderId="7" xfId="0" applyFont="1" applyBorder="1" applyAlignment="1">
      <alignment horizontal="center" vertical="center"/>
    </xf>
    <xf numFmtId="0" fontId="3" fillId="2" borderId="8"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3" fillId="2" borderId="5" xfId="0" applyNumberFormat="1" applyFont="1" applyFill="1" applyBorder="1" applyAlignment="1" applyProtection="1">
      <alignment horizontal="center" vertical="center"/>
      <protection locked="0"/>
    </xf>
    <xf numFmtId="178" fontId="5" fillId="0" borderId="4" xfId="0" applyNumberFormat="1" applyFont="1" applyBorder="1" applyAlignment="1">
      <alignment horizontal="center" vertical="center"/>
    </xf>
    <xf numFmtId="0" fontId="1" fillId="0" borderId="0" xfId="0" applyFont="1" applyBorder="1" applyAlignment="1">
      <alignment vertical="top"/>
    </xf>
    <xf numFmtId="0" fontId="3" fillId="0" borderId="0" xfId="0" applyFont="1" applyBorder="1" applyAlignment="1">
      <alignment horizontal="right" vertical="center"/>
    </xf>
    <xf numFmtId="0" fontId="1" fillId="0" borderId="0" xfId="0" applyFont="1" applyBorder="1" applyAlignment="1" applyProtection="1">
      <alignment horizontal="center" vertical="top"/>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12" fillId="0" borderId="4" xfId="57" applyFont="1" applyFill="1" applyBorder="1" applyAlignment="1" applyProtection="1">
      <alignment horizontal="left" vertical="center"/>
    </xf>
    <xf numFmtId="0" fontId="13" fillId="0" borderId="5" xfId="0" applyFont="1" applyFill="1" applyBorder="1" applyAlignment="1" applyProtection="1">
      <alignment horizontal="center" vertical="center"/>
      <protection locked="0"/>
    </xf>
    <xf numFmtId="0" fontId="12" fillId="0" borderId="4" xfId="57" applyFont="1" applyFill="1" applyBorder="1" applyAlignment="1" applyProtection="1">
      <alignment vertical="center" wrapText="1"/>
    </xf>
    <xf numFmtId="0" fontId="1" fillId="0" borderId="6" xfId="0" applyFont="1" applyBorder="1" applyAlignment="1" applyProtection="1">
      <alignment horizontal="center" vertical="center"/>
      <protection locked="0"/>
    </xf>
    <xf numFmtId="49" fontId="1" fillId="0" borderId="0" xfId="0" applyNumberFormat="1" applyFont="1" applyBorder="1" applyAlignment="1" applyProtection="1">
      <alignment horizontal="center"/>
      <protection locked="0"/>
    </xf>
    <xf numFmtId="0" fontId="1"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78" fontId="13" fillId="0" borderId="5" xfId="0" applyNumberFormat="1" applyFont="1" applyFill="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181" fontId="0" fillId="0" borderId="0" xfId="0" applyNumberFormat="1" applyFont="1" applyBorder="1"/>
    <xf numFmtId="181" fontId="0" fillId="0" borderId="0" xfId="0" applyNumberFormat="1" applyFont="1" applyBorder="1" applyAlignment="1">
      <alignment horizontal="center" vertical="center"/>
    </xf>
    <xf numFmtId="181" fontId="6" fillId="0" borderId="0" xfId="0" applyNumberFormat="1" applyFont="1" applyBorder="1"/>
    <xf numFmtId="181" fontId="14" fillId="0" borderId="0" xfId="0" applyNumberFormat="1" applyFont="1" applyBorder="1" applyAlignment="1">
      <alignment horizontal="center" vertical="center"/>
    </xf>
    <xf numFmtId="181" fontId="3" fillId="0" borderId="0" xfId="0" applyNumberFormat="1"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181" fontId="1" fillId="0" borderId="4" xfId="0" applyNumberFormat="1" applyFont="1" applyBorder="1" applyAlignment="1" applyProtection="1">
      <alignment horizontal="center" vertical="center" wrapText="1"/>
      <protection locked="0"/>
    </xf>
    <xf numFmtId="181" fontId="6" fillId="2" borderId="4" xfId="0" applyNumberFormat="1" applyFont="1" applyFill="1" applyBorder="1" applyAlignment="1" applyProtection="1">
      <alignment vertical="top" wrapText="1"/>
      <protection locked="0"/>
    </xf>
    <xf numFmtId="181" fontId="3" fillId="2" borderId="4" xfId="0" applyNumberFormat="1" applyFont="1" applyFill="1" applyBorder="1" applyAlignment="1" applyProtection="1">
      <alignment horizontal="center" vertical="center" wrapText="1"/>
      <protection locked="0"/>
    </xf>
    <xf numFmtId="181" fontId="5" fillId="0" borderId="4" xfId="0" applyNumberFormat="1" applyFont="1" applyBorder="1" applyAlignment="1">
      <alignment horizontal="right" vertical="center"/>
    </xf>
    <xf numFmtId="0" fontId="3" fillId="0" borderId="0" xfId="0" applyFont="1" applyBorder="1" applyAlignment="1">
      <alignment horizontal="right" vertical="center" wrapText="1"/>
    </xf>
    <xf numFmtId="49" fontId="4" fillId="0" borderId="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3" fillId="2" borderId="5" xfId="0" applyFont="1" applyFill="1" applyBorder="1" applyAlignment="1">
      <alignment horizontal="center" vertical="center" wrapText="1"/>
    </xf>
    <xf numFmtId="4" fontId="3" fillId="0" borderId="5"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xf>
    <xf numFmtId="0" fontId="1" fillId="2" borderId="0" xfId="0" applyFont="1" applyFill="1" applyBorder="1" applyAlignment="1" applyProtection="1">
      <alignment horizontal="center" vertical="center" wrapText="1"/>
      <protection locked="0"/>
    </xf>
    <xf numFmtId="0" fontId="6" fillId="2" borderId="0" xfId="0" applyFont="1" applyFill="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top" wrapText="1"/>
      <protection locked="0"/>
    </xf>
    <xf numFmtId="0" fontId="3" fillId="0" borderId="4" xfId="0" applyFont="1" applyBorder="1" applyAlignment="1" applyProtection="1">
      <alignment vertical="center" wrapText="1"/>
      <protection locked="0"/>
    </xf>
    <xf numFmtId="0" fontId="3" fillId="0" borderId="4" xfId="0" applyFont="1" applyBorder="1" applyAlignment="1">
      <alignment horizontal="left" vertical="center"/>
    </xf>
    <xf numFmtId="0" fontId="16" fillId="0" borderId="4"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178" fontId="17" fillId="0" borderId="4" xfId="0" applyNumberFormat="1" applyFont="1" applyBorder="1" applyAlignment="1">
      <alignment horizontal="center" vertical="center"/>
    </xf>
    <xf numFmtId="0" fontId="15" fillId="2" borderId="1" xfId="0" applyFont="1" applyFill="1" applyBorder="1" applyAlignment="1">
      <alignment horizontal="center" vertical="center"/>
    </xf>
    <xf numFmtId="0" fontId="15" fillId="0" borderId="6" xfId="0" applyFont="1" applyBorder="1" applyAlignment="1" applyProtection="1">
      <alignment horizontal="center" vertical="center"/>
      <protection locked="0"/>
    </xf>
    <xf numFmtId="0" fontId="15" fillId="2" borderId="3" xfId="0" applyFont="1" applyFill="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4" fontId="3" fillId="0" borderId="4" xfId="0" applyNumberFormat="1" applyFont="1" applyBorder="1" applyAlignment="1">
      <alignment horizontal="center" vertical="center"/>
    </xf>
    <xf numFmtId="4" fontId="3" fillId="2" borderId="4" xfId="0" applyNumberFormat="1"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6" fillId="0" borderId="4" xfId="0" applyFont="1" applyBorder="1" applyAlignment="1" applyProtection="1">
      <alignment horizontal="center" vertical="top"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 fillId="2" borderId="12" xfId="0" applyFont="1" applyFill="1" applyBorder="1" applyAlignment="1" applyProtection="1">
      <alignment horizontal="right" vertical="center"/>
      <protection locked="0"/>
    </xf>
    <xf numFmtId="0" fontId="3" fillId="2" borderId="0" xfId="0" applyFont="1" applyFill="1" applyBorder="1" applyAlignment="1" applyProtection="1">
      <alignment horizontal="center" vertical="center" wrapText="1"/>
      <protection locked="0"/>
    </xf>
    <xf numFmtId="0" fontId="3" fillId="0" borderId="4" xfId="0" applyFont="1" applyBorder="1" applyAlignment="1" applyProtection="1">
      <alignment vertical="center"/>
      <protection locked="0"/>
    </xf>
    <xf numFmtId="0" fontId="12" fillId="0" borderId="4" xfId="57" applyFont="1" applyFill="1" applyBorder="1" applyAlignment="1" applyProtection="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A3" sqref="A3:D3"/>
    </sheetView>
  </sheetViews>
  <sheetFormatPr defaultColWidth="8.575" defaultRowHeight="12.75" customHeight="1" outlineLevelCol="3"/>
  <cols>
    <col min="1" max="1" width="41" customWidth="1"/>
    <col min="2" max="2" width="41" style="1" customWidth="1"/>
    <col min="3" max="3" width="41" customWidth="1"/>
    <col min="4" max="4" width="41" style="1" customWidth="1"/>
  </cols>
  <sheetData>
    <row r="1" customHeight="1" spans="1:4">
      <c r="A1" s="2"/>
      <c r="B1" s="2"/>
      <c r="C1" s="2"/>
      <c r="D1" s="2"/>
    </row>
    <row r="2" ht="15" customHeight="1" spans="1:4">
      <c r="A2" s="54"/>
      <c r="B2" s="192"/>
      <c r="C2" s="54"/>
      <c r="D2" s="227" t="s">
        <v>0</v>
      </c>
    </row>
    <row r="3" ht="41.25" customHeight="1" spans="1:1">
      <c r="A3" s="49" t="str">
        <f>"2025"&amp;"年部门财务收支预算总表"</f>
        <v>2025年部门财务收支预算总表</v>
      </c>
    </row>
    <row r="4" ht="17.25" customHeight="1" spans="1:4">
      <c r="A4" s="52" t="str">
        <f>"单位名称："&amp;"昆明市五华区红十字会"</f>
        <v>单位名称：昆明市五华区红十字会</v>
      </c>
      <c r="B4" s="193"/>
      <c r="D4" s="190" t="s">
        <v>1</v>
      </c>
    </row>
    <row r="5" ht="23.25" customHeight="1" spans="1:4">
      <c r="A5" s="194" t="s">
        <v>2</v>
      </c>
      <c r="B5" s="195"/>
      <c r="C5" s="194" t="s">
        <v>3</v>
      </c>
      <c r="D5" s="195"/>
    </row>
    <row r="6" ht="24" customHeight="1" spans="1:4">
      <c r="A6" s="194" t="s">
        <v>4</v>
      </c>
      <c r="B6" s="194" t="s">
        <v>5</v>
      </c>
      <c r="C6" s="194" t="s">
        <v>6</v>
      </c>
      <c r="D6" s="194" t="s">
        <v>5</v>
      </c>
    </row>
    <row r="7" ht="17.25" customHeight="1" spans="1:4">
      <c r="A7" s="196" t="s">
        <v>7</v>
      </c>
      <c r="B7" s="153">
        <v>1062193</v>
      </c>
      <c r="C7" s="196" t="s">
        <v>8</v>
      </c>
      <c r="D7" s="153">
        <v>80000</v>
      </c>
    </row>
    <row r="8" ht="17.25" customHeight="1" spans="1:4">
      <c r="A8" s="196" t="s">
        <v>9</v>
      </c>
      <c r="B8" s="153"/>
      <c r="C8" s="196" t="s">
        <v>10</v>
      </c>
      <c r="D8" s="153"/>
    </row>
    <row r="9" ht="17.25" customHeight="1" spans="1:4">
      <c r="A9" s="196" t="s">
        <v>11</v>
      </c>
      <c r="B9" s="153"/>
      <c r="C9" s="228" t="s">
        <v>12</v>
      </c>
      <c r="D9" s="153"/>
    </row>
    <row r="10" ht="17.25" customHeight="1" spans="1:4">
      <c r="A10" s="196" t="s">
        <v>13</v>
      </c>
      <c r="B10" s="153"/>
      <c r="C10" s="228" t="s">
        <v>14</v>
      </c>
      <c r="D10" s="153"/>
    </row>
    <row r="11" ht="17.25" customHeight="1" spans="1:4">
      <c r="A11" s="196" t="s">
        <v>15</v>
      </c>
      <c r="B11" s="153"/>
      <c r="C11" s="228" t="s">
        <v>16</v>
      </c>
      <c r="D11" s="153"/>
    </row>
    <row r="12" ht="17.25" customHeight="1" spans="1:4">
      <c r="A12" s="196" t="s">
        <v>17</v>
      </c>
      <c r="B12" s="153"/>
      <c r="C12" s="228" t="s">
        <v>18</v>
      </c>
      <c r="D12" s="153"/>
    </row>
    <row r="13" ht="17.25" customHeight="1" spans="1:4">
      <c r="A13" s="196" t="s">
        <v>19</v>
      </c>
      <c r="B13" s="153"/>
      <c r="C13" s="34" t="s">
        <v>20</v>
      </c>
      <c r="D13" s="153"/>
    </row>
    <row r="14" ht="17.25" customHeight="1" spans="1:4">
      <c r="A14" s="196" t="s">
        <v>21</v>
      </c>
      <c r="B14" s="153"/>
      <c r="C14" s="34" t="s">
        <v>22</v>
      </c>
      <c r="D14" s="153">
        <v>841337</v>
      </c>
    </row>
    <row r="15" ht="17.25" customHeight="1" spans="1:4">
      <c r="A15" s="196" t="s">
        <v>23</v>
      </c>
      <c r="B15" s="153"/>
      <c r="C15" s="34" t="s">
        <v>24</v>
      </c>
      <c r="D15" s="153">
        <v>70608</v>
      </c>
    </row>
    <row r="16" ht="17.25" customHeight="1" spans="1:4">
      <c r="A16" s="196" t="s">
        <v>25</v>
      </c>
      <c r="B16" s="153"/>
      <c r="C16" s="34" t="s">
        <v>26</v>
      </c>
      <c r="D16" s="153"/>
    </row>
    <row r="17" ht="17.25" customHeight="1" spans="1:4">
      <c r="A17" s="197"/>
      <c r="B17" s="153"/>
      <c r="C17" s="34" t="s">
        <v>27</v>
      </c>
      <c r="D17" s="153"/>
    </row>
    <row r="18" ht="17.25" customHeight="1" spans="1:4">
      <c r="A18" s="198"/>
      <c r="B18" s="153"/>
      <c r="C18" s="34" t="s">
        <v>28</v>
      </c>
      <c r="D18" s="153"/>
    </row>
    <row r="19" ht="17.25" customHeight="1" spans="1:4">
      <c r="A19" s="198"/>
      <c r="B19" s="153"/>
      <c r="C19" s="34" t="s">
        <v>29</v>
      </c>
      <c r="D19" s="153"/>
    </row>
    <row r="20" ht="17.25" customHeight="1" spans="1:4">
      <c r="A20" s="198"/>
      <c r="B20" s="153"/>
      <c r="C20" s="34" t="s">
        <v>30</v>
      </c>
      <c r="D20" s="153"/>
    </row>
    <row r="21" ht="17.25" customHeight="1" spans="1:4">
      <c r="A21" s="198"/>
      <c r="B21" s="153"/>
      <c r="C21" s="34" t="s">
        <v>31</v>
      </c>
      <c r="D21" s="153"/>
    </row>
    <row r="22" ht="17.25" customHeight="1" spans="1:4">
      <c r="A22" s="198"/>
      <c r="B22" s="153"/>
      <c r="C22" s="34" t="s">
        <v>32</v>
      </c>
      <c r="D22" s="153"/>
    </row>
    <row r="23" ht="17.25" customHeight="1" spans="1:4">
      <c r="A23" s="198"/>
      <c r="B23" s="153"/>
      <c r="C23" s="34" t="s">
        <v>33</v>
      </c>
      <c r="D23" s="153"/>
    </row>
    <row r="24" ht="17.25" customHeight="1" spans="1:4">
      <c r="A24" s="198"/>
      <c r="B24" s="153"/>
      <c r="C24" s="34" t="s">
        <v>34</v>
      </c>
      <c r="D24" s="153"/>
    </row>
    <row r="25" ht="17.25" customHeight="1" spans="1:4">
      <c r="A25" s="198"/>
      <c r="B25" s="153"/>
      <c r="C25" s="34" t="s">
        <v>35</v>
      </c>
      <c r="D25" s="153">
        <v>70248</v>
      </c>
    </row>
    <row r="26" ht="17.25" customHeight="1" spans="1:4">
      <c r="A26" s="198"/>
      <c r="B26" s="153"/>
      <c r="C26" s="34" t="s">
        <v>36</v>
      </c>
      <c r="D26" s="153"/>
    </row>
    <row r="27" ht="17.25" customHeight="1" spans="1:4">
      <c r="A27" s="198"/>
      <c r="B27" s="153"/>
      <c r="C27" s="197" t="s">
        <v>37</v>
      </c>
      <c r="D27" s="153"/>
    </row>
    <row r="28" ht="17.25" customHeight="1" spans="1:4">
      <c r="A28" s="198"/>
      <c r="B28" s="153"/>
      <c r="C28" s="34" t="s">
        <v>38</v>
      </c>
      <c r="D28" s="153"/>
    </row>
    <row r="29" ht="16.5" customHeight="1" spans="1:4">
      <c r="A29" s="198"/>
      <c r="B29" s="153"/>
      <c r="C29" s="34" t="s">
        <v>39</v>
      </c>
      <c r="D29" s="153"/>
    </row>
    <row r="30" ht="16.5" customHeight="1" spans="1:4">
      <c r="A30" s="198"/>
      <c r="B30" s="153"/>
      <c r="C30" s="197" t="s">
        <v>40</v>
      </c>
      <c r="D30" s="153"/>
    </row>
    <row r="31" ht="17.25" customHeight="1" spans="1:4">
      <c r="A31" s="198"/>
      <c r="B31" s="153"/>
      <c r="C31" s="197" t="s">
        <v>41</v>
      </c>
      <c r="D31" s="153"/>
    </row>
    <row r="32" ht="17.25" customHeight="1" spans="1:4">
      <c r="A32" s="198"/>
      <c r="B32" s="153"/>
      <c r="C32" s="34" t="s">
        <v>42</v>
      </c>
      <c r="D32" s="153"/>
    </row>
    <row r="33" ht="16.5" customHeight="1" spans="1:4">
      <c r="A33" s="198" t="s">
        <v>43</v>
      </c>
      <c r="B33" s="153">
        <v>1062193</v>
      </c>
      <c r="C33" s="198" t="s">
        <v>44</v>
      </c>
      <c r="D33" s="153">
        <v>1062193</v>
      </c>
    </row>
    <row r="34" ht="16.5" customHeight="1" spans="1:4">
      <c r="A34" s="197" t="s">
        <v>45</v>
      </c>
      <c r="B34" s="153"/>
      <c r="C34" s="197" t="s">
        <v>46</v>
      </c>
      <c r="D34" s="153"/>
    </row>
    <row r="35" ht="16.5" customHeight="1" spans="1:4">
      <c r="A35" s="34" t="s">
        <v>47</v>
      </c>
      <c r="B35" s="153"/>
      <c r="C35" s="34" t="s">
        <v>47</v>
      </c>
      <c r="D35" s="153"/>
    </row>
    <row r="36" ht="16.5" customHeight="1" spans="1:4">
      <c r="A36" s="34" t="s">
        <v>48</v>
      </c>
      <c r="B36" s="153"/>
      <c r="C36" s="34" t="s">
        <v>49</v>
      </c>
      <c r="D36" s="153"/>
    </row>
    <row r="37" ht="16.5" customHeight="1" spans="1:4">
      <c r="A37" s="199" t="s">
        <v>50</v>
      </c>
      <c r="B37" s="153">
        <v>1062193</v>
      </c>
      <c r="C37" s="199" t="s">
        <v>51</v>
      </c>
      <c r="D37" s="153">
        <v>1062193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5"/>
  <cols>
    <col min="1" max="1" width="35.875"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26">
        <v>1</v>
      </c>
      <c r="B2" s="127">
        <v>0</v>
      </c>
      <c r="C2" s="126">
        <v>1</v>
      </c>
      <c r="D2" s="128"/>
      <c r="E2" s="128"/>
      <c r="F2" s="125" t="s">
        <v>316</v>
      </c>
    </row>
    <row r="3" ht="42" customHeight="1" spans="1:6">
      <c r="A3" s="129" t="str">
        <f>"2025"&amp;"年部门政府性基金预算支出预算表"</f>
        <v>2025年部门政府性基金预算支出预算表</v>
      </c>
      <c r="B3" s="129" t="s">
        <v>317</v>
      </c>
      <c r="C3" s="130"/>
      <c r="D3" s="131"/>
      <c r="E3" s="131"/>
      <c r="F3" s="131"/>
    </row>
    <row r="4" ht="13.5" customHeight="1" spans="1:6">
      <c r="A4" s="5" t="str">
        <f>"单位名称："&amp;"昆明市五华区红十字会"</f>
        <v>单位名称：昆明市五华区红十字会</v>
      </c>
      <c r="B4" s="5" t="s">
        <v>318</v>
      </c>
      <c r="C4" s="126"/>
      <c r="D4" s="128"/>
      <c r="E4" s="128"/>
      <c r="F4" s="125" t="s">
        <v>1</v>
      </c>
    </row>
    <row r="5" ht="19.5" customHeight="1" spans="1:6">
      <c r="A5" s="132" t="s">
        <v>177</v>
      </c>
      <c r="B5" s="133" t="s">
        <v>71</v>
      </c>
      <c r="C5" s="132" t="s">
        <v>72</v>
      </c>
      <c r="D5" s="24" t="s">
        <v>319</v>
      </c>
      <c r="E5" s="25"/>
      <c r="F5" s="26"/>
    </row>
    <row r="6" ht="18.75" customHeight="1" spans="1:6">
      <c r="A6" s="134"/>
      <c r="B6" s="135"/>
      <c r="C6" s="134"/>
      <c r="D6" s="27" t="s">
        <v>55</v>
      </c>
      <c r="E6" s="24" t="s">
        <v>74</v>
      </c>
      <c r="F6" s="27" t="s">
        <v>75</v>
      </c>
    </row>
    <row r="7" ht="18.75" customHeight="1" spans="1:6">
      <c r="A7" s="76">
        <v>1</v>
      </c>
      <c r="B7" s="136" t="s">
        <v>82</v>
      </c>
      <c r="C7" s="76">
        <v>3</v>
      </c>
      <c r="D7" s="137">
        <v>4</v>
      </c>
      <c r="E7" s="137">
        <v>5</v>
      </c>
      <c r="F7" s="137">
        <v>6</v>
      </c>
    </row>
    <row r="8" ht="21" customHeight="1" spans="1:6">
      <c r="A8" s="14"/>
      <c r="B8" s="33">
        <v>0</v>
      </c>
      <c r="C8" s="33">
        <v>0</v>
      </c>
      <c r="D8" s="86">
        <v>0</v>
      </c>
      <c r="E8" s="86">
        <v>0</v>
      </c>
      <c r="F8" s="86">
        <v>0</v>
      </c>
    </row>
    <row r="9" ht="21" customHeight="1" spans="1:6">
      <c r="A9" s="33"/>
      <c r="B9" s="33"/>
      <c r="C9" s="33"/>
      <c r="D9" s="86"/>
      <c r="E9" s="86"/>
      <c r="F9" s="86"/>
    </row>
    <row r="10" ht="18.75" customHeight="1" spans="1:6">
      <c r="A10" s="138" t="s">
        <v>256</v>
      </c>
      <c r="B10" s="138" t="s">
        <v>256</v>
      </c>
      <c r="C10" s="139" t="s">
        <v>256</v>
      </c>
      <c r="D10" s="86"/>
      <c r="E10" s="86"/>
      <c r="F10" s="86"/>
    </row>
    <row r="11" customHeight="1" spans="1:1">
      <c r="A11" t="s">
        <v>320</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A2" sqref="A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2"/>
      <c r="B1" s="2"/>
      <c r="C1" s="2"/>
      <c r="D1" s="2"/>
      <c r="E1" s="2"/>
      <c r="F1" s="2"/>
      <c r="G1" s="2"/>
      <c r="H1" s="2"/>
      <c r="I1" s="2"/>
      <c r="J1" s="2"/>
      <c r="K1" s="2"/>
      <c r="L1" s="2"/>
      <c r="M1" s="2"/>
      <c r="N1" s="2"/>
      <c r="O1" s="2"/>
      <c r="P1" s="2"/>
      <c r="Q1" s="2"/>
      <c r="R1" s="2"/>
      <c r="S1" s="2"/>
    </row>
    <row r="2" ht="15.75" customHeight="1" spans="2:19">
      <c r="B2" s="90"/>
      <c r="C2" s="90"/>
      <c r="R2" s="42"/>
      <c r="S2" s="42" t="s">
        <v>321</v>
      </c>
    </row>
    <row r="3" ht="41.25" customHeight="1" spans="1:19">
      <c r="A3" s="80" t="str">
        <f>"2025"&amp;"年部门政府采购预算表"</f>
        <v>2025年部门政府采购预算表</v>
      </c>
      <c r="B3" s="75"/>
      <c r="C3" s="75"/>
      <c r="D3" s="4"/>
      <c r="E3" s="4"/>
      <c r="F3" s="4"/>
      <c r="G3" s="4"/>
      <c r="H3" s="4"/>
      <c r="I3" s="4"/>
      <c r="J3" s="4"/>
      <c r="K3" s="4"/>
      <c r="L3" s="4"/>
      <c r="M3" s="75"/>
      <c r="N3" s="4"/>
      <c r="O3" s="4"/>
      <c r="P3" s="75"/>
      <c r="Q3" s="4"/>
      <c r="R3" s="75"/>
      <c r="S3" s="75"/>
    </row>
    <row r="4" ht="18.75" customHeight="1" spans="1:19">
      <c r="A4" s="118" t="str">
        <f>"单位名称："&amp;"昆明市五华区红十字会"</f>
        <v>单位名称：昆明市五华区红十字会</v>
      </c>
      <c r="B4" s="91"/>
      <c r="C4" s="91"/>
      <c r="D4" s="22"/>
      <c r="E4" s="22"/>
      <c r="F4" s="22"/>
      <c r="G4" s="22"/>
      <c r="H4" s="22"/>
      <c r="I4" s="22"/>
      <c r="J4" s="22"/>
      <c r="K4" s="22"/>
      <c r="L4" s="22"/>
      <c r="R4" s="43"/>
      <c r="S4" s="125" t="s">
        <v>1</v>
      </c>
    </row>
    <row r="5" ht="15.75" customHeight="1" spans="1:19">
      <c r="A5" s="8" t="s">
        <v>176</v>
      </c>
      <c r="B5" s="92" t="s">
        <v>177</v>
      </c>
      <c r="C5" s="92" t="s">
        <v>322</v>
      </c>
      <c r="D5" s="100" t="s">
        <v>323</v>
      </c>
      <c r="E5" s="100" t="s">
        <v>324</v>
      </c>
      <c r="F5" s="100" t="s">
        <v>325</v>
      </c>
      <c r="G5" s="100" t="s">
        <v>326</v>
      </c>
      <c r="H5" s="100" t="s">
        <v>327</v>
      </c>
      <c r="I5" s="105" t="s">
        <v>184</v>
      </c>
      <c r="J5" s="105"/>
      <c r="K5" s="105"/>
      <c r="L5" s="105"/>
      <c r="M5" s="109"/>
      <c r="N5" s="105"/>
      <c r="O5" s="105"/>
      <c r="P5" s="115"/>
      <c r="Q5" s="105"/>
      <c r="R5" s="109"/>
      <c r="S5" s="87"/>
    </row>
    <row r="6" ht="17.25" customHeight="1" spans="1:19">
      <c r="A6" s="10"/>
      <c r="B6" s="93"/>
      <c r="C6" s="93"/>
      <c r="D6" s="101"/>
      <c r="E6" s="101"/>
      <c r="F6" s="101"/>
      <c r="G6" s="101"/>
      <c r="H6" s="101"/>
      <c r="I6" s="101" t="s">
        <v>55</v>
      </c>
      <c r="J6" s="101" t="s">
        <v>58</v>
      </c>
      <c r="K6" s="101" t="s">
        <v>328</v>
      </c>
      <c r="L6" s="101" t="s">
        <v>329</v>
      </c>
      <c r="M6" s="110" t="s">
        <v>330</v>
      </c>
      <c r="N6" s="111" t="s">
        <v>331</v>
      </c>
      <c r="O6" s="111"/>
      <c r="P6" s="116"/>
      <c r="Q6" s="111"/>
      <c r="R6" s="117"/>
      <c r="S6" s="94"/>
    </row>
    <row r="7" ht="54" customHeight="1" spans="1:19">
      <c r="A7" s="12"/>
      <c r="B7" s="94"/>
      <c r="C7" s="94"/>
      <c r="D7" s="102"/>
      <c r="E7" s="102"/>
      <c r="F7" s="102"/>
      <c r="G7" s="102"/>
      <c r="H7" s="102"/>
      <c r="I7" s="102"/>
      <c r="J7" s="102" t="s">
        <v>57</v>
      </c>
      <c r="K7" s="102"/>
      <c r="L7" s="102"/>
      <c r="M7" s="112"/>
      <c r="N7" s="102" t="s">
        <v>57</v>
      </c>
      <c r="O7" s="102" t="s">
        <v>64</v>
      </c>
      <c r="P7" s="94" t="s">
        <v>65</v>
      </c>
      <c r="Q7" s="102" t="s">
        <v>66</v>
      </c>
      <c r="R7" s="112" t="s">
        <v>67</v>
      </c>
      <c r="S7" s="94" t="s">
        <v>68</v>
      </c>
    </row>
    <row r="8" ht="18" customHeight="1" spans="1:19">
      <c r="A8" s="119">
        <v>1</v>
      </c>
      <c r="B8" s="119" t="s">
        <v>82</v>
      </c>
      <c r="C8" s="120">
        <v>3</v>
      </c>
      <c r="D8" s="120">
        <v>4</v>
      </c>
      <c r="E8" s="119">
        <v>5</v>
      </c>
      <c r="F8" s="119">
        <v>6</v>
      </c>
      <c r="G8" s="119">
        <v>7</v>
      </c>
      <c r="H8" s="119">
        <v>8</v>
      </c>
      <c r="I8" s="119">
        <v>9</v>
      </c>
      <c r="J8" s="119">
        <v>10</v>
      </c>
      <c r="K8" s="119">
        <v>11</v>
      </c>
      <c r="L8" s="119">
        <v>12</v>
      </c>
      <c r="M8" s="119">
        <v>13</v>
      </c>
      <c r="N8" s="119">
        <v>14</v>
      </c>
      <c r="O8" s="119">
        <v>15</v>
      </c>
      <c r="P8" s="119">
        <v>16</v>
      </c>
      <c r="Q8" s="119">
        <v>17</v>
      </c>
      <c r="R8" s="119">
        <v>18</v>
      </c>
      <c r="S8" s="119">
        <v>19</v>
      </c>
    </row>
    <row r="9" ht="21" customHeight="1" spans="1:19">
      <c r="A9" s="95"/>
      <c r="B9" s="96"/>
      <c r="C9" s="96"/>
      <c r="D9" s="103"/>
      <c r="E9" s="103"/>
      <c r="F9" s="103"/>
      <c r="G9" s="121"/>
      <c r="H9" s="86"/>
      <c r="I9" s="86"/>
      <c r="J9" s="86"/>
      <c r="K9" s="86"/>
      <c r="L9" s="86"/>
      <c r="M9" s="86"/>
      <c r="N9" s="86"/>
      <c r="O9" s="86"/>
      <c r="P9" s="86"/>
      <c r="Q9" s="86"/>
      <c r="R9" s="86"/>
      <c r="S9" s="86"/>
    </row>
    <row r="10" ht="21" customHeight="1" spans="1:19">
      <c r="A10" s="97" t="s">
        <v>256</v>
      </c>
      <c r="B10" s="98"/>
      <c r="C10" s="98"/>
      <c r="D10" s="104"/>
      <c r="E10" s="104"/>
      <c r="F10" s="104"/>
      <c r="G10" s="122"/>
      <c r="H10" s="86"/>
      <c r="I10" s="86"/>
      <c r="J10" s="86"/>
      <c r="K10" s="86"/>
      <c r="L10" s="86"/>
      <c r="M10" s="86"/>
      <c r="N10" s="86"/>
      <c r="O10" s="86"/>
      <c r="P10" s="86"/>
      <c r="Q10" s="86"/>
      <c r="R10" s="86"/>
      <c r="S10" s="86"/>
    </row>
    <row r="11" ht="21" customHeight="1" spans="1:19">
      <c r="A11" s="118" t="s">
        <v>332</v>
      </c>
      <c r="B11" s="5"/>
      <c r="C11" s="5"/>
      <c r="D11" s="118"/>
      <c r="E11" s="118"/>
      <c r="F11" s="118"/>
      <c r="G11" s="123"/>
      <c r="H11" s="124"/>
      <c r="I11" s="124"/>
      <c r="J11" s="124"/>
      <c r="K11" s="124"/>
      <c r="L11" s="124"/>
      <c r="M11" s="124"/>
      <c r="N11" s="124"/>
      <c r="O11" s="124"/>
      <c r="P11" s="124"/>
      <c r="Q11" s="124"/>
      <c r="R11" s="124"/>
      <c r="S11" s="124"/>
    </row>
    <row r="12" customHeight="1" spans="1:1">
      <c r="A12" t="s">
        <v>333</v>
      </c>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3" sqref="A3:T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89"/>
      <c r="B2" s="90"/>
      <c r="C2" s="90"/>
      <c r="D2" s="90"/>
      <c r="E2" s="90"/>
      <c r="F2" s="90"/>
      <c r="G2" s="90"/>
      <c r="H2" s="89"/>
      <c r="I2" s="89"/>
      <c r="J2" s="89"/>
      <c r="K2" s="89"/>
      <c r="L2" s="89"/>
      <c r="M2" s="89"/>
      <c r="N2" s="107"/>
      <c r="O2" s="89"/>
      <c r="P2" s="89"/>
      <c r="Q2" s="90"/>
      <c r="R2" s="89"/>
      <c r="S2" s="113"/>
      <c r="T2" s="113" t="s">
        <v>334</v>
      </c>
    </row>
    <row r="3" ht="41.25" customHeight="1" spans="1:20">
      <c r="A3" s="80" t="str">
        <f>"2025"&amp;"年部门政府购买服务预算表"</f>
        <v>2025年部门政府购买服务预算表</v>
      </c>
      <c r="B3" s="75"/>
      <c r="C3" s="75"/>
      <c r="D3" s="75"/>
      <c r="E3" s="75"/>
      <c r="F3" s="75"/>
      <c r="G3" s="75"/>
      <c r="H3" s="99"/>
      <c r="I3" s="99"/>
      <c r="J3" s="99"/>
      <c r="K3" s="99"/>
      <c r="L3" s="99"/>
      <c r="M3" s="99"/>
      <c r="N3" s="108"/>
      <c r="O3" s="99"/>
      <c r="P3" s="99"/>
      <c r="Q3" s="75"/>
      <c r="R3" s="99"/>
      <c r="S3" s="108"/>
      <c r="T3" s="75"/>
    </row>
    <row r="4" ht="22.5" customHeight="1" spans="1:20">
      <c r="A4" s="81" t="str">
        <f>"单位名称："&amp;"昆明市五华区红十字会"</f>
        <v>单位名称：昆明市五华区红十字会</v>
      </c>
      <c r="B4" s="91"/>
      <c r="C4" s="91"/>
      <c r="D4" s="91"/>
      <c r="E4" s="91"/>
      <c r="F4" s="91"/>
      <c r="G4" s="91"/>
      <c r="H4" s="82"/>
      <c r="I4" s="82"/>
      <c r="J4" s="82"/>
      <c r="K4" s="82"/>
      <c r="L4" s="82"/>
      <c r="M4" s="82"/>
      <c r="N4" s="107"/>
      <c r="O4" s="89"/>
      <c r="P4" s="89"/>
      <c r="Q4" s="90"/>
      <c r="R4" s="89"/>
      <c r="S4" s="114"/>
      <c r="T4" s="113" t="s">
        <v>1</v>
      </c>
    </row>
    <row r="5" ht="24" customHeight="1" spans="1:20">
      <c r="A5" s="8" t="s">
        <v>176</v>
      </c>
      <c r="B5" s="92" t="s">
        <v>177</v>
      </c>
      <c r="C5" s="92" t="s">
        <v>322</v>
      </c>
      <c r="D5" s="92" t="s">
        <v>335</v>
      </c>
      <c r="E5" s="92" t="s">
        <v>336</v>
      </c>
      <c r="F5" s="92" t="s">
        <v>337</v>
      </c>
      <c r="G5" s="92" t="s">
        <v>338</v>
      </c>
      <c r="H5" s="100" t="s">
        <v>339</v>
      </c>
      <c r="I5" s="100" t="s">
        <v>340</v>
      </c>
      <c r="J5" s="105" t="s">
        <v>184</v>
      </c>
      <c r="K5" s="105"/>
      <c r="L5" s="105"/>
      <c r="M5" s="105"/>
      <c r="N5" s="109"/>
      <c r="O5" s="105"/>
      <c r="P5" s="105"/>
      <c r="Q5" s="115"/>
      <c r="R5" s="105"/>
      <c r="S5" s="109"/>
      <c r="T5" s="87"/>
    </row>
    <row r="6" ht="24" customHeight="1" spans="1:20">
      <c r="A6" s="10"/>
      <c r="B6" s="93"/>
      <c r="C6" s="93"/>
      <c r="D6" s="93"/>
      <c r="E6" s="93"/>
      <c r="F6" s="93"/>
      <c r="G6" s="93"/>
      <c r="H6" s="101"/>
      <c r="I6" s="101"/>
      <c r="J6" s="101" t="s">
        <v>55</v>
      </c>
      <c r="K6" s="101" t="s">
        <v>58</v>
      </c>
      <c r="L6" s="101" t="s">
        <v>328</v>
      </c>
      <c r="M6" s="101" t="s">
        <v>329</v>
      </c>
      <c r="N6" s="110" t="s">
        <v>330</v>
      </c>
      <c r="O6" s="111" t="s">
        <v>331</v>
      </c>
      <c r="P6" s="111"/>
      <c r="Q6" s="116"/>
      <c r="R6" s="111"/>
      <c r="S6" s="117"/>
      <c r="T6" s="94"/>
    </row>
    <row r="7" ht="54" customHeight="1" spans="1:20">
      <c r="A7" s="12"/>
      <c r="B7" s="94"/>
      <c r="C7" s="94"/>
      <c r="D7" s="94"/>
      <c r="E7" s="94"/>
      <c r="F7" s="94"/>
      <c r="G7" s="94"/>
      <c r="H7" s="102"/>
      <c r="I7" s="102"/>
      <c r="J7" s="102"/>
      <c r="K7" s="102" t="s">
        <v>57</v>
      </c>
      <c r="L7" s="102"/>
      <c r="M7" s="102"/>
      <c r="N7" s="112"/>
      <c r="O7" s="102" t="s">
        <v>57</v>
      </c>
      <c r="P7" s="102" t="s">
        <v>64</v>
      </c>
      <c r="Q7" s="94" t="s">
        <v>65</v>
      </c>
      <c r="R7" s="102" t="s">
        <v>66</v>
      </c>
      <c r="S7" s="112" t="s">
        <v>67</v>
      </c>
      <c r="T7" s="94" t="s">
        <v>68</v>
      </c>
    </row>
    <row r="8" ht="17.25" customHeight="1" spans="1:20">
      <c r="A8" s="28">
        <v>1</v>
      </c>
      <c r="B8" s="94">
        <v>2</v>
      </c>
      <c r="C8" s="28">
        <v>3</v>
      </c>
      <c r="D8" s="28">
        <v>4</v>
      </c>
      <c r="E8" s="94">
        <v>5</v>
      </c>
      <c r="F8" s="28">
        <v>6</v>
      </c>
      <c r="G8" s="28">
        <v>7</v>
      </c>
      <c r="H8" s="94">
        <v>8</v>
      </c>
      <c r="I8" s="28">
        <v>9</v>
      </c>
      <c r="J8" s="28">
        <v>10</v>
      </c>
      <c r="K8" s="94">
        <v>11</v>
      </c>
      <c r="L8" s="28">
        <v>12</v>
      </c>
      <c r="M8" s="28">
        <v>13</v>
      </c>
      <c r="N8" s="94">
        <v>14</v>
      </c>
      <c r="O8" s="28">
        <v>15</v>
      </c>
      <c r="P8" s="28">
        <v>16</v>
      </c>
      <c r="Q8" s="94">
        <v>17</v>
      </c>
      <c r="R8" s="28">
        <v>18</v>
      </c>
      <c r="S8" s="28">
        <v>19</v>
      </c>
      <c r="T8" s="28">
        <v>20</v>
      </c>
    </row>
    <row r="9" ht="21" customHeight="1" spans="1:20">
      <c r="A9" s="95"/>
      <c r="B9" s="96"/>
      <c r="C9" s="96"/>
      <c r="D9" s="96"/>
      <c r="E9" s="96"/>
      <c r="F9" s="96"/>
      <c r="G9" s="96"/>
      <c r="H9" s="103"/>
      <c r="I9" s="103"/>
      <c r="J9" s="86"/>
      <c r="K9" s="86"/>
      <c r="L9" s="86"/>
      <c r="M9" s="86"/>
      <c r="N9" s="86"/>
      <c r="O9" s="86"/>
      <c r="P9" s="86"/>
      <c r="Q9" s="86"/>
      <c r="R9" s="86"/>
      <c r="S9" s="86"/>
      <c r="T9" s="86"/>
    </row>
    <row r="10" ht="21" customHeight="1" spans="1:20">
      <c r="A10" s="97" t="s">
        <v>256</v>
      </c>
      <c r="B10" s="98"/>
      <c r="C10" s="98"/>
      <c r="D10" s="98"/>
      <c r="E10" s="98"/>
      <c r="F10" s="98"/>
      <c r="G10" s="98"/>
      <c r="H10" s="104"/>
      <c r="I10" s="106"/>
      <c r="J10" s="86"/>
      <c r="K10" s="86"/>
      <c r="L10" s="86"/>
      <c r="M10" s="86"/>
      <c r="N10" s="86"/>
      <c r="O10" s="86"/>
      <c r="P10" s="86"/>
      <c r="Q10" s="86"/>
      <c r="R10" s="86"/>
      <c r="S10" s="86"/>
      <c r="T10" s="86"/>
    </row>
    <row r="11" customHeight="1" spans="1:1">
      <c r="A11" t="s">
        <v>341</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2" sqref="A2"/>
    </sheetView>
  </sheetViews>
  <sheetFormatPr defaultColWidth="9.14166666666667" defaultRowHeight="14.25" customHeight="1" outlineLevelCol="4"/>
  <cols>
    <col min="1" max="1" width="37.7083333333333" customWidth="1"/>
    <col min="2" max="5" width="20" customWidth="1"/>
  </cols>
  <sheetData>
    <row r="1" customHeight="1" spans="1:5">
      <c r="A1" s="2"/>
      <c r="B1" s="2"/>
      <c r="C1" s="2"/>
      <c r="D1" s="2"/>
      <c r="E1" s="2"/>
    </row>
    <row r="2" ht="17.25" customHeight="1" spans="4:5">
      <c r="D2" s="79"/>
      <c r="E2" s="42" t="s">
        <v>342</v>
      </c>
    </row>
    <row r="3" ht="41.25" customHeight="1" spans="1:5">
      <c r="A3" s="80" t="str">
        <f>"2025"&amp;"年区对下转移支付预算表"</f>
        <v>2025年区对下转移支付预算表</v>
      </c>
      <c r="B3" s="4"/>
      <c r="C3" s="4"/>
      <c r="D3" s="4"/>
      <c r="E3" s="75"/>
    </row>
    <row r="4" ht="18" customHeight="1" spans="1:5">
      <c r="A4" s="81" t="str">
        <f>"单位名称："&amp;"昆明市五华区红十字会"</f>
        <v>单位名称：昆明市五华区红十字会</v>
      </c>
      <c r="B4" s="82"/>
      <c r="C4" s="82"/>
      <c r="D4" s="83"/>
      <c r="E4" s="43" t="s">
        <v>1</v>
      </c>
    </row>
    <row r="5" ht="19.5" customHeight="1" spans="1:5">
      <c r="A5" s="37" t="s">
        <v>343</v>
      </c>
      <c r="B5" s="24" t="s">
        <v>184</v>
      </c>
      <c r="C5" s="25"/>
      <c r="D5" s="25"/>
      <c r="E5" s="87"/>
    </row>
    <row r="6" ht="40.5" customHeight="1" spans="1:5">
      <c r="A6" s="28"/>
      <c r="B6" s="38" t="s">
        <v>55</v>
      </c>
      <c r="C6" s="8" t="s">
        <v>58</v>
      </c>
      <c r="D6" s="84" t="s">
        <v>328</v>
      </c>
      <c r="E6" s="88" t="s">
        <v>344</v>
      </c>
    </row>
    <row r="7" ht="19.5" customHeight="1" spans="1:5">
      <c r="A7" s="13">
        <v>1</v>
      </c>
      <c r="B7" s="13">
        <v>2</v>
      </c>
      <c r="C7" s="13">
        <v>3</v>
      </c>
      <c r="D7" s="85">
        <v>4</v>
      </c>
      <c r="E7" s="44">
        <v>5</v>
      </c>
    </row>
    <row r="8" ht="19.5" customHeight="1" spans="1:5">
      <c r="A8" s="32"/>
      <c r="B8" s="86"/>
      <c r="C8" s="86"/>
      <c r="D8" s="86"/>
      <c r="E8" s="86"/>
    </row>
    <row r="9" ht="19.5" customHeight="1" spans="1:5">
      <c r="A9" s="74"/>
      <c r="B9" s="86"/>
      <c r="C9" s="86"/>
      <c r="D9" s="86"/>
      <c r="E9" s="86"/>
    </row>
    <row r="10" customHeight="1" spans="1:1">
      <c r="A10" t="s">
        <v>345</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3" sqref="A3:J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customHeight="1" spans="1:10">
      <c r="A1" s="2"/>
      <c r="B1" s="2"/>
      <c r="C1" s="2"/>
      <c r="D1" s="2"/>
      <c r="E1" s="2"/>
      <c r="F1" s="2"/>
      <c r="G1" s="2"/>
      <c r="H1" s="2"/>
      <c r="I1" s="2"/>
      <c r="J1" s="2"/>
    </row>
    <row r="2" ht="16.5" customHeight="1" spans="10:10">
      <c r="J2" s="42" t="s">
        <v>346</v>
      </c>
    </row>
    <row r="3" ht="41.25" customHeight="1" spans="1:10">
      <c r="A3" s="72" t="str">
        <f>"2025"&amp;"年区对下转移支付绩效目标表"</f>
        <v>2025年区对下转移支付绩效目标表</v>
      </c>
      <c r="B3" s="4"/>
      <c r="C3" s="4"/>
      <c r="D3" s="4"/>
      <c r="E3" s="4"/>
      <c r="F3" s="75"/>
      <c r="G3" s="4"/>
      <c r="H3" s="75"/>
      <c r="I3" s="75"/>
      <c r="J3" s="4"/>
    </row>
    <row r="4" ht="17.25" customHeight="1" spans="1:1">
      <c r="A4" s="5" t="str">
        <f>"单位名称："&amp;"昆明市五华区红十字会"</f>
        <v>单位名称：昆明市五华区红十字会</v>
      </c>
    </row>
    <row r="5" ht="44.25" customHeight="1" spans="1:10">
      <c r="A5" s="73" t="s">
        <v>343</v>
      </c>
      <c r="B5" s="73" t="s">
        <v>258</v>
      </c>
      <c r="C5" s="73" t="s">
        <v>259</v>
      </c>
      <c r="D5" s="73" t="s">
        <v>260</v>
      </c>
      <c r="E5" s="73" t="s">
        <v>261</v>
      </c>
      <c r="F5" s="76" t="s">
        <v>262</v>
      </c>
      <c r="G5" s="73" t="s">
        <v>263</v>
      </c>
      <c r="H5" s="76" t="s">
        <v>264</v>
      </c>
      <c r="I5" s="76" t="s">
        <v>265</v>
      </c>
      <c r="J5" s="73" t="s">
        <v>266</v>
      </c>
    </row>
    <row r="6" ht="14.25" customHeight="1" spans="1:10">
      <c r="A6" s="73">
        <v>1</v>
      </c>
      <c r="B6" s="73">
        <v>2</v>
      </c>
      <c r="C6" s="73">
        <v>3</v>
      </c>
      <c r="D6" s="73">
        <v>4</v>
      </c>
      <c r="E6" s="73">
        <v>5</v>
      </c>
      <c r="F6" s="76">
        <v>6</v>
      </c>
      <c r="G6" s="73">
        <v>7</v>
      </c>
      <c r="H6" s="76">
        <v>8</v>
      </c>
      <c r="I6" s="76">
        <v>9</v>
      </c>
      <c r="J6" s="73">
        <v>10</v>
      </c>
    </row>
    <row r="7" ht="42" customHeight="1" spans="1:10">
      <c r="A7" s="32"/>
      <c r="B7" s="74"/>
      <c r="C7" s="74"/>
      <c r="D7" s="74"/>
      <c r="E7" s="77"/>
      <c r="F7" s="78"/>
      <c r="G7" s="77"/>
      <c r="H7" s="78"/>
      <c r="I7" s="78"/>
      <c r="J7" s="77"/>
    </row>
    <row r="8" ht="42" customHeight="1" spans="1:10">
      <c r="A8" s="32"/>
      <c r="B8" s="33"/>
      <c r="C8" s="33"/>
      <c r="D8" s="33"/>
      <c r="E8" s="32"/>
      <c r="F8" s="33"/>
      <c r="G8" s="32"/>
      <c r="H8" s="33"/>
      <c r="I8" s="33"/>
      <c r="J8" s="32"/>
    </row>
    <row r="9" customHeight="1" spans="1:1">
      <c r="A9" t="s">
        <v>345</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46" t="s">
        <v>347</v>
      </c>
      <c r="B2" s="47"/>
      <c r="C2" s="47"/>
      <c r="D2" s="48"/>
      <c r="E2" s="48"/>
      <c r="F2" s="48"/>
      <c r="G2" s="47"/>
      <c r="H2" s="47"/>
      <c r="I2" s="48"/>
    </row>
    <row r="3" ht="41.25" customHeight="1" spans="1:9">
      <c r="A3" s="49" t="str">
        <f>"2025"&amp;"年新增资产配置预算表"</f>
        <v>2025年新增资产配置预算表</v>
      </c>
      <c r="B3" s="50"/>
      <c r="C3" s="50"/>
      <c r="D3" s="51"/>
      <c r="E3" s="51"/>
      <c r="F3" s="51"/>
      <c r="G3" s="50"/>
      <c r="H3" s="50"/>
      <c r="I3" s="51"/>
    </row>
    <row r="4" customHeight="1" spans="1:9">
      <c r="A4" s="52" t="str">
        <f>"单位名称："&amp;"昆明市五华区红十字会"</f>
        <v>单位名称：昆明市五华区红十字会</v>
      </c>
      <c r="B4" s="53"/>
      <c r="C4" s="53"/>
      <c r="D4" s="54"/>
      <c r="F4" s="51"/>
      <c r="G4" s="50"/>
      <c r="H4" s="50"/>
      <c r="I4" s="71" t="s">
        <v>1</v>
      </c>
    </row>
    <row r="5" ht="28.5" customHeight="1" spans="1:9">
      <c r="A5" s="55" t="s">
        <v>176</v>
      </c>
      <c r="B5" s="56" t="s">
        <v>177</v>
      </c>
      <c r="C5" s="57" t="s">
        <v>348</v>
      </c>
      <c r="D5" s="55" t="s">
        <v>349</v>
      </c>
      <c r="E5" s="55" t="s">
        <v>350</v>
      </c>
      <c r="F5" s="55" t="s">
        <v>351</v>
      </c>
      <c r="G5" s="56" t="s">
        <v>352</v>
      </c>
      <c r="H5" s="44"/>
      <c r="I5" s="55"/>
    </row>
    <row r="6" ht="21" customHeight="1" spans="1:9">
      <c r="A6" s="57"/>
      <c r="B6" s="58"/>
      <c r="C6" s="58"/>
      <c r="D6" s="59"/>
      <c r="E6" s="58"/>
      <c r="F6" s="58"/>
      <c r="G6" s="56" t="s">
        <v>326</v>
      </c>
      <c r="H6" s="56" t="s">
        <v>353</v>
      </c>
      <c r="I6" s="56" t="s">
        <v>354</v>
      </c>
    </row>
    <row r="7" ht="17.25" customHeight="1" spans="1:9">
      <c r="A7" s="60" t="s">
        <v>81</v>
      </c>
      <c r="B7" s="61"/>
      <c r="C7" s="62" t="s">
        <v>82</v>
      </c>
      <c r="D7" s="60" t="s">
        <v>83</v>
      </c>
      <c r="E7" s="67" t="s">
        <v>84</v>
      </c>
      <c r="F7" s="60" t="s">
        <v>85</v>
      </c>
      <c r="G7" s="62" t="s">
        <v>86</v>
      </c>
      <c r="H7" s="14" t="s">
        <v>87</v>
      </c>
      <c r="I7" s="67" t="s">
        <v>88</v>
      </c>
    </row>
    <row r="8" ht="19.5" customHeight="1" spans="1:9">
      <c r="A8" s="63"/>
      <c r="B8" s="34"/>
      <c r="C8" s="34"/>
      <c r="D8" s="32"/>
      <c r="E8" s="33"/>
      <c r="F8" s="14"/>
      <c r="G8" s="68"/>
      <c r="H8" s="69"/>
      <c r="I8" s="69"/>
    </row>
    <row r="9" ht="19.5" customHeight="1" spans="1:9">
      <c r="A9" s="64" t="s">
        <v>55</v>
      </c>
      <c r="B9" s="65"/>
      <c r="C9" s="65"/>
      <c r="D9" s="66"/>
      <c r="E9" s="70"/>
      <c r="F9" s="70"/>
      <c r="G9" s="68"/>
      <c r="H9" s="69"/>
      <c r="I9" s="69"/>
    </row>
    <row r="10" customHeight="1" spans="1:1">
      <c r="A10" t="s">
        <v>355</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42.125" customWidth="1"/>
    <col min="2" max="2" width="33.8416666666667" customWidth="1"/>
    <col min="3" max="3" width="23.8583333333333" customWidth="1"/>
    <col min="4" max="4" width="11.1416666666667" customWidth="1"/>
    <col min="5" max="5" width="17.7083333333333" customWidth="1"/>
    <col min="6" max="6" width="9.85833333333333"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4:11">
      <c r="D2" s="30"/>
      <c r="E2" s="30"/>
      <c r="F2" s="30"/>
      <c r="G2" s="30"/>
      <c r="K2" s="42" t="s">
        <v>356</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"单位名称："&amp;"昆明市五华区红字会"</f>
        <v>单位名称：昆明市五华区红字会</v>
      </c>
      <c r="B4" s="31"/>
      <c r="C4" s="31"/>
      <c r="D4" s="31"/>
      <c r="E4" s="31"/>
      <c r="F4" s="31"/>
      <c r="G4" s="31"/>
      <c r="H4" s="22"/>
      <c r="I4" s="22"/>
      <c r="J4" s="22"/>
      <c r="K4" s="43" t="s">
        <v>1</v>
      </c>
    </row>
    <row r="5" ht="21.75" customHeight="1" spans="1:11">
      <c r="A5" s="7" t="s">
        <v>238</v>
      </c>
      <c r="B5" s="7" t="s">
        <v>179</v>
      </c>
      <c r="C5" s="7" t="s">
        <v>239</v>
      </c>
      <c r="D5" s="8" t="s">
        <v>180</v>
      </c>
      <c r="E5" s="8" t="s">
        <v>181</v>
      </c>
      <c r="F5" s="8" t="s">
        <v>240</v>
      </c>
      <c r="G5" s="8" t="s">
        <v>241</v>
      </c>
      <c r="H5" s="37" t="s">
        <v>55</v>
      </c>
      <c r="I5" s="24" t="s">
        <v>357</v>
      </c>
      <c r="J5" s="25"/>
      <c r="K5" s="26"/>
    </row>
    <row r="6" ht="21.75" customHeight="1" spans="1:11">
      <c r="A6" s="9"/>
      <c r="B6" s="9"/>
      <c r="C6" s="9"/>
      <c r="D6" s="10"/>
      <c r="E6" s="10"/>
      <c r="F6" s="10"/>
      <c r="G6" s="10"/>
      <c r="H6" s="38"/>
      <c r="I6" s="8" t="s">
        <v>58</v>
      </c>
      <c r="J6" s="8" t="s">
        <v>59</v>
      </c>
      <c r="K6" s="8" t="s">
        <v>60</v>
      </c>
    </row>
    <row r="7" ht="40.5" customHeight="1" spans="1:11">
      <c r="A7" s="11"/>
      <c r="B7" s="11"/>
      <c r="C7" s="11"/>
      <c r="D7" s="12"/>
      <c r="E7" s="12"/>
      <c r="F7" s="12"/>
      <c r="G7" s="12"/>
      <c r="H7" s="28"/>
      <c r="I7" s="12" t="s">
        <v>57</v>
      </c>
      <c r="J7" s="12"/>
      <c r="K7" s="12"/>
    </row>
    <row r="8" ht="15" customHeight="1" spans="1:11">
      <c r="A8" s="13">
        <v>1</v>
      </c>
      <c r="B8" s="13">
        <v>2</v>
      </c>
      <c r="C8" s="13">
        <v>3</v>
      </c>
      <c r="D8" s="13">
        <v>4</v>
      </c>
      <c r="E8" s="13">
        <v>5</v>
      </c>
      <c r="F8" s="13">
        <v>6</v>
      </c>
      <c r="G8" s="13">
        <v>7</v>
      </c>
      <c r="H8" s="13">
        <v>8</v>
      </c>
      <c r="I8" s="13">
        <v>9</v>
      </c>
      <c r="J8" s="44">
        <v>10</v>
      </c>
      <c r="K8" s="44">
        <v>11</v>
      </c>
    </row>
    <row r="9" ht="18.75" customHeight="1" spans="1:11">
      <c r="A9" s="32"/>
      <c r="B9" s="33"/>
      <c r="C9" s="32"/>
      <c r="D9" s="32"/>
      <c r="E9" s="32"/>
      <c r="F9" s="32"/>
      <c r="G9" s="32"/>
      <c r="H9" s="39"/>
      <c r="I9" s="45"/>
      <c r="J9" s="45"/>
      <c r="K9" s="39"/>
    </row>
    <row r="10" ht="18.75" customHeight="1" spans="1:11">
      <c r="A10" s="34"/>
      <c r="B10" s="33"/>
      <c r="C10" s="33"/>
      <c r="D10" s="33"/>
      <c r="E10" s="33"/>
      <c r="F10" s="33"/>
      <c r="G10" s="33"/>
      <c r="H10" s="40"/>
      <c r="I10" s="40"/>
      <c r="J10" s="40"/>
      <c r="K10" s="39"/>
    </row>
    <row r="11" ht="18.75" customHeight="1" spans="1:11">
      <c r="A11" s="35" t="s">
        <v>256</v>
      </c>
      <c r="B11" s="36"/>
      <c r="C11" s="36"/>
      <c r="D11" s="36"/>
      <c r="E11" s="36"/>
      <c r="F11" s="36"/>
      <c r="G11" s="41"/>
      <c r="H11" s="40"/>
      <c r="I11" s="40"/>
      <c r="J11" s="40"/>
      <c r="K11" s="39"/>
    </row>
    <row r="12" customHeight="1" spans="1:1">
      <c r="A12" t="s">
        <v>358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35.2833333333333" customWidth="1"/>
    <col min="2" max="4" width="28" style="1" customWidth="1"/>
    <col min="5" max="5" width="23.8583333333333" style="1" customWidth="1"/>
    <col min="6" max="6" width="23.8583333333333" customWidth="1"/>
    <col min="7" max="7" width="23.8583333333333" style="1" customWidth="1"/>
  </cols>
  <sheetData>
    <row r="1" customHeight="1" spans="1:7">
      <c r="A1" s="2"/>
      <c r="B1" s="2"/>
      <c r="C1" s="2"/>
      <c r="D1" s="2"/>
      <c r="E1" s="2"/>
      <c r="F1" s="2"/>
      <c r="G1" s="2"/>
    </row>
    <row r="2" ht="13.5" customHeight="1" spans="4:7">
      <c r="D2" s="3"/>
      <c r="G2" s="20" t="s">
        <v>359</v>
      </c>
    </row>
    <row r="3" ht="41.25" customHeight="1" spans="1:7">
      <c r="A3" s="4" t="str">
        <f>"2025"&amp;"年部门项目中期规划预算表"</f>
        <v>2025年部门项目中期规划预算表</v>
      </c>
      <c r="B3" s="4"/>
      <c r="C3" s="4"/>
      <c r="D3" s="4"/>
      <c r="E3" s="4"/>
      <c r="F3" s="4"/>
      <c r="G3" s="4"/>
    </row>
    <row r="4" ht="13.5" customHeight="1" spans="1:7">
      <c r="A4" s="5" t="s">
        <v>360</v>
      </c>
      <c r="B4" s="6"/>
      <c r="C4" s="6"/>
      <c r="D4" s="6"/>
      <c r="E4" s="21"/>
      <c r="F4" s="22"/>
      <c r="G4" s="23" t="s">
        <v>1</v>
      </c>
    </row>
    <row r="5" ht="21.75" customHeight="1" spans="1:7">
      <c r="A5" s="7" t="s">
        <v>239</v>
      </c>
      <c r="B5" s="7" t="s">
        <v>238</v>
      </c>
      <c r="C5" s="7" t="s">
        <v>179</v>
      </c>
      <c r="D5" s="8" t="s">
        <v>361</v>
      </c>
      <c r="E5" s="24" t="s">
        <v>58</v>
      </c>
      <c r="F5" s="25"/>
      <c r="G5" s="26"/>
    </row>
    <row r="6" ht="21.75" customHeight="1" spans="1:7">
      <c r="A6" s="9"/>
      <c r="B6" s="9"/>
      <c r="C6" s="9"/>
      <c r="D6" s="10"/>
      <c r="E6" s="27" t="str">
        <f>"2025"&amp;"年"</f>
        <v>2025年</v>
      </c>
      <c r="F6" s="8" t="str">
        <f>("2025"+1)&amp;"年"</f>
        <v>2026年</v>
      </c>
      <c r="G6" s="8" t="str">
        <f>("2025"+2)&amp;"年"</f>
        <v>2027年</v>
      </c>
    </row>
    <row r="7" ht="40.5" customHeight="1" spans="1:7">
      <c r="A7" s="11"/>
      <c r="B7" s="11"/>
      <c r="C7" s="11"/>
      <c r="D7" s="12"/>
      <c r="E7" s="28"/>
      <c r="F7" s="12" t="s">
        <v>57</v>
      </c>
      <c r="G7" s="12"/>
    </row>
    <row r="8" ht="15" customHeight="1" spans="1:7">
      <c r="A8" s="13">
        <v>1</v>
      </c>
      <c r="B8" s="13">
        <v>2</v>
      </c>
      <c r="C8" s="13">
        <v>3</v>
      </c>
      <c r="D8" s="13">
        <v>4</v>
      </c>
      <c r="E8" s="13">
        <v>5</v>
      </c>
      <c r="F8" s="13">
        <v>6</v>
      </c>
      <c r="G8" s="13">
        <v>7</v>
      </c>
    </row>
    <row r="9" ht="17.25" customHeight="1" spans="1:7">
      <c r="A9" s="14" t="s">
        <v>362</v>
      </c>
      <c r="B9" s="15" t="s">
        <v>244</v>
      </c>
      <c r="C9" s="16" t="s">
        <v>246</v>
      </c>
      <c r="D9" s="14" t="s">
        <v>363</v>
      </c>
      <c r="E9" s="29">
        <v>60000</v>
      </c>
      <c r="F9" s="29">
        <v>60000</v>
      </c>
      <c r="G9" s="29">
        <v>60000</v>
      </c>
    </row>
    <row r="10" ht="17.25" customHeight="1" spans="1:7">
      <c r="A10" s="14" t="s">
        <v>362</v>
      </c>
      <c r="B10" s="15" t="s">
        <v>244</v>
      </c>
      <c r="C10" s="16" t="s">
        <v>246</v>
      </c>
      <c r="D10" s="14" t="s">
        <v>363</v>
      </c>
      <c r="E10" s="29">
        <v>12000</v>
      </c>
      <c r="F10" s="29">
        <v>12000</v>
      </c>
      <c r="G10" s="29">
        <v>12000</v>
      </c>
    </row>
    <row r="11" ht="17.25" customHeight="1" spans="1:7">
      <c r="A11" s="14" t="s">
        <v>362</v>
      </c>
      <c r="B11" s="15" t="s">
        <v>244</v>
      </c>
      <c r="C11" s="16" t="s">
        <v>246</v>
      </c>
      <c r="D11" s="14" t="s">
        <v>363</v>
      </c>
      <c r="E11" s="29">
        <v>8000</v>
      </c>
      <c r="F11" s="29">
        <v>8000</v>
      </c>
      <c r="G11" s="29">
        <v>8000</v>
      </c>
    </row>
    <row r="12" ht="18.75" customHeight="1" spans="1:7">
      <c r="A12" s="14" t="s">
        <v>362</v>
      </c>
      <c r="B12" s="15" t="s">
        <v>253</v>
      </c>
      <c r="C12" s="16" t="s">
        <v>255</v>
      </c>
      <c r="D12" s="14" t="s">
        <v>363</v>
      </c>
      <c r="E12" s="29">
        <v>9000</v>
      </c>
      <c r="F12" s="29">
        <v>9000</v>
      </c>
      <c r="G12" s="29">
        <v>9000</v>
      </c>
    </row>
    <row r="13" ht="18.75" customHeight="1" spans="1:7">
      <c r="A13" s="17" t="s">
        <v>55</v>
      </c>
      <c r="B13" s="18" t="s">
        <v>364</v>
      </c>
      <c r="C13" s="18"/>
      <c r="D13" s="19"/>
      <c r="E13" s="29">
        <f>SUM(E9:E12)</f>
        <v>89000</v>
      </c>
      <c r="F13" s="29">
        <f>SUM(F9:F12)</f>
        <v>89000</v>
      </c>
      <c r="G13" s="29">
        <f>SUM(G9:G12)</f>
        <v>89000</v>
      </c>
    </row>
  </sheetData>
  <mergeCells count="11">
    <mergeCell ref="A3:G3"/>
    <mergeCell ref="A4:D4"/>
    <mergeCell ref="E5:G5"/>
    <mergeCell ref="A13:D13"/>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2" sqref="A1:S2"/>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
      <c r="A2" s="71" t="s">
        <v>52</v>
      </c>
    </row>
    <row r="3" ht="41.25" customHeight="1" spans="1:1">
      <c r="A3" s="49" t="str">
        <f>"2025"&amp;"年部门收入预算表"</f>
        <v>2025年部门收入预算表</v>
      </c>
    </row>
    <row r="4" ht="17.25" customHeight="1" spans="1:19">
      <c r="A4" s="52" t="str">
        <f>"单位名称："&amp;"昆明市五华区红十字会"</f>
        <v>单位名称：昆明市五华区红十字会</v>
      </c>
      <c r="S4" s="54" t="s">
        <v>1</v>
      </c>
    </row>
    <row r="5" ht="21.75" customHeight="1" spans="1:19">
      <c r="A5" s="214" t="s">
        <v>53</v>
      </c>
      <c r="B5" s="215" t="s">
        <v>54</v>
      </c>
      <c r="C5" s="215" t="s">
        <v>55</v>
      </c>
      <c r="D5" s="216" t="s">
        <v>56</v>
      </c>
      <c r="E5" s="216"/>
      <c r="F5" s="216"/>
      <c r="G5" s="216"/>
      <c r="H5" s="216"/>
      <c r="I5" s="138"/>
      <c r="J5" s="216"/>
      <c r="K5" s="216"/>
      <c r="L5" s="216"/>
      <c r="M5" s="216"/>
      <c r="N5" s="225"/>
      <c r="O5" s="216" t="s">
        <v>45</v>
      </c>
      <c r="P5" s="216"/>
      <c r="Q5" s="216"/>
      <c r="R5" s="216"/>
      <c r="S5" s="225"/>
    </row>
    <row r="6" ht="27" customHeight="1" spans="1:19">
      <c r="A6" s="217"/>
      <c r="B6" s="218"/>
      <c r="C6" s="218"/>
      <c r="D6" s="218" t="s">
        <v>57</v>
      </c>
      <c r="E6" s="218" t="s">
        <v>58</v>
      </c>
      <c r="F6" s="218" t="s">
        <v>59</v>
      </c>
      <c r="G6" s="218" t="s">
        <v>60</v>
      </c>
      <c r="H6" s="218" t="s">
        <v>61</v>
      </c>
      <c r="I6" s="222" t="s">
        <v>62</v>
      </c>
      <c r="J6" s="223"/>
      <c r="K6" s="223"/>
      <c r="L6" s="223"/>
      <c r="M6" s="223"/>
      <c r="N6" s="224"/>
      <c r="O6" s="218" t="s">
        <v>57</v>
      </c>
      <c r="P6" s="218" t="s">
        <v>58</v>
      </c>
      <c r="Q6" s="218" t="s">
        <v>59</v>
      </c>
      <c r="R6" s="218" t="s">
        <v>60</v>
      </c>
      <c r="S6" s="218" t="s">
        <v>63</v>
      </c>
    </row>
    <row r="7" ht="30" customHeight="1" spans="1:19">
      <c r="A7" s="219"/>
      <c r="B7" s="106"/>
      <c r="C7" s="122"/>
      <c r="D7" s="122"/>
      <c r="E7" s="122"/>
      <c r="F7" s="122"/>
      <c r="G7" s="122"/>
      <c r="H7" s="122"/>
      <c r="I7" s="78" t="s">
        <v>57</v>
      </c>
      <c r="J7" s="224" t="s">
        <v>64</v>
      </c>
      <c r="K7" s="224" t="s">
        <v>65</v>
      </c>
      <c r="L7" s="224" t="s">
        <v>66</v>
      </c>
      <c r="M7" s="224" t="s">
        <v>67</v>
      </c>
      <c r="N7" s="224" t="s">
        <v>68</v>
      </c>
      <c r="O7" s="226"/>
      <c r="P7" s="226"/>
      <c r="Q7" s="226"/>
      <c r="R7" s="226"/>
      <c r="S7" s="122"/>
    </row>
    <row r="8" ht="15" customHeight="1" spans="1:19">
      <c r="A8" s="220">
        <v>1</v>
      </c>
      <c r="B8" s="220">
        <v>2</v>
      </c>
      <c r="C8" s="220">
        <v>3</v>
      </c>
      <c r="D8" s="220">
        <v>4</v>
      </c>
      <c r="E8" s="220">
        <v>5</v>
      </c>
      <c r="F8" s="220">
        <v>6</v>
      </c>
      <c r="G8" s="220">
        <v>7</v>
      </c>
      <c r="H8" s="220">
        <v>8</v>
      </c>
      <c r="I8" s="78">
        <v>9</v>
      </c>
      <c r="J8" s="220">
        <v>10</v>
      </c>
      <c r="K8" s="220">
        <v>11</v>
      </c>
      <c r="L8" s="220">
        <v>12</v>
      </c>
      <c r="M8" s="220">
        <v>13</v>
      </c>
      <c r="N8" s="220">
        <v>14</v>
      </c>
      <c r="O8" s="220">
        <v>15</v>
      </c>
      <c r="P8" s="220">
        <v>16</v>
      </c>
      <c r="Q8" s="220">
        <v>17</v>
      </c>
      <c r="R8" s="220">
        <v>18</v>
      </c>
      <c r="S8" s="220">
        <v>19</v>
      </c>
    </row>
    <row r="9" ht="18" customHeight="1" spans="1:19">
      <c r="A9" s="14">
        <v>265</v>
      </c>
      <c r="B9" s="14" t="s">
        <v>69</v>
      </c>
      <c r="C9" s="153">
        <v>1062193</v>
      </c>
      <c r="D9" s="153">
        <v>1062193</v>
      </c>
      <c r="E9" s="153">
        <v>1062193</v>
      </c>
      <c r="F9" s="86"/>
      <c r="G9" s="86"/>
      <c r="H9" s="86"/>
      <c r="I9" s="86"/>
      <c r="J9" s="86"/>
      <c r="K9" s="86"/>
      <c r="L9" s="86"/>
      <c r="M9" s="86"/>
      <c r="N9" s="86"/>
      <c r="O9" s="86"/>
      <c r="P9" s="86"/>
      <c r="Q9" s="86"/>
      <c r="R9" s="86"/>
      <c r="S9" s="86"/>
    </row>
    <row r="10" ht="18" customHeight="1" spans="1:19">
      <c r="A10" s="14">
        <v>265001</v>
      </c>
      <c r="B10" s="14" t="s">
        <v>69</v>
      </c>
      <c r="C10" s="153">
        <v>1062193</v>
      </c>
      <c r="D10" s="153">
        <v>1062193</v>
      </c>
      <c r="E10" s="153">
        <v>1062193</v>
      </c>
      <c r="F10" s="86"/>
      <c r="G10" s="86"/>
      <c r="H10" s="86"/>
      <c r="I10" s="86"/>
      <c r="J10" s="86"/>
      <c r="K10" s="86"/>
      <c r="L10" s="86"/>
      <c r="M10" s="86"/>
      <c r="N10" s="86"/>
      <c r="O10" s="86"/>
      <c r="P10" s="86"/>
      <c r="Q10" s="86"/>
      <c r="R10" s="86"/>
      <c r="S10" s="86"/>
    </row>
    <row r="11" ht="18" customHeight="1" spans="1:19">
      <c r="A11" s="57" t="s">
        <v>55</v>
      </c>
      <c r="B11" s="221"/>
      <c r="C11" s="153">
        <v>1062193</v>
      </c>
      <c r="D11" s="153">
        <v>1062193</v>
      </c>
      <c r="E11" s="153">
        <v>1062193</v>
      </c>
      <c r="F11" s="86"/>
      <c r="G11" s="86"/>
      <c r="H11" s="86"/>
      <c r="I11" s="86"/>
      <c r="J11" s="86"/>
      <c r="K11" s="86"/>
      <c r="L11" s="86"/>
      <c r="M11" s="86"/>
      <c r="N11" s="86"/>
      <c r="O11" s="86"/>
      <c r="P11" s="86"/>
      <c r="Q11" s="86"/>
      <c r="R11" s="86"/>
      <c r="S11" s="86"/>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
      <c r="A2" s="54" t="s">
        <v>70</v>
      </c>
    </row>
    <row r="3" ht="41.25" customHeight="1" spans="1:1">
      <c r="A3" s="49" t="str">
        <f>"2025"&amp;"年部门支出预算表"</f>
        <v>2025年部门支出预算表</v>
      </c>
    </row>
    <row r="4" ht="17.25" customHeight="1" spans="1:15">
      <c r="A4" s="52" t="str">
        <f>"单位名称："&amp;"昆明市五华区红十字会"</f>
        <v>单位名称：昆明市五华区红十字会</v>
      </c>
      <c r="O4" s="54" t="s">
        <v>1</v>
      </c>
    </row>
    <row r="5" ht="27" customHeight="1" spans="1:15">
      <c r="A5" s="201" t="s">
        <v>71</v>
      </c>
      <c r="B5" s="201" t="s">
        <v>72</v>
      </c>
      <c r="C5" s="201" t="s">
        <v>55</v>
      </c>
      <c r="D5" s="202" t="s">
        <v>58</v>
      </c>
      <c r="E5" s="208"/>
      <c r="F5" s="209"/>
      <c r="G5" s="210" t="s">
        <v>59</v>
      </c>
      <c r="H5" s="210" t="s">
        <v>60</v>
      </c>
      <c r="I5" s="210" t="s">
        <v>73</v>
      </c>
      <c r="J5" s="202" t="s">
        <v>62</v>
      </c>
      <c r="K5" s="208"/>
      <c r="L5" s="208"/>
      <c r="M5" s="208"/>
      <c r="N5" s="212"/>
      <c r="O5" s="213"/>
    </row>
    <row r="6" ht="42" customHeight="1" spans="1:15">
      <c r="A6" s="203"/>
      <c r="B6" s="203"/>
      <c r="C6" s="204"/>
      <c r="D6" s="205" t="s">
        <v>57</v>
      </c>
      <c r="E6" s="205" t="s">
        <v>74</v>
      </c>
      <c r="F6" s="205" t="s">
        <v>75</v>
      </c>
      <c r="G6" s="204"/>
      <c r="H6" s="204"/>
      <c r="I6" s="211"/>
      <c r="J6" s="205" t="s">
        <v>57</v>
      </c>
      <c r="K6" s="194" t="s">
        <v>76</v>
      </c>
      <c r="L6" s="194" t="s">
        <v>77</v>
      </c>
      <c r="M6" s="194" t="s">
        <v>78</v>
      </c>
      <c r="N6" s="194" t="s">
        <v>79</v>
      </c>
      <c r="O6" s="194" t="s">
        <v>80</v>
      </c>
    </row>
    <row r="7" ht="18" customHeight="1" spans="1:15">
      <c r="A7" s="60" t="s">
        <v>81</v>
      </c>
      <c r="B7" s="60" t="s">
        <v>82</v>
      </c>
      <c r="C7" s="60" t="s">
        <v>83</v>
      </c>
      <c r="D7" s="14" t="s">
        <v>84</v>
      </c>
      <c r="E7" s="14" t="s">
        <v>85</v>
      </c>
      <c r="F7" s="14" t="s">
        <v>86</v>
      </c>
      <c r="G7" s="14" t="s">
        <v>87</v>
      </c>
      <c r="H7" s="14" t="s">
        <v>88</v>
      </c>
      <c r="I7" s="14" t="s">
        <v>89</v>
      </c>
      <c r="J7" s="14" t="s">
        <v>90</v>
      </c>
      <c r="K7" s="14" t="s">
        <v>91</v>
      </c>
      <c r="L7" s="14" t="s">
        <v>92</v>
      </c>
      <c r="M7" s="14" t="s">
        <v>93</v>
      </c>
      <c r="N7" s="60" t="s">
        <v>94</v>
      </c>
      <c r="O7" s="14" t="s">
        <v>95</v>
      </c>
    </row>
    <row r="8" ht="18" customHeight="1" spans="1:15">
      <c r="A8" s="60" t="s">
        <v>96</v>
      </c>
      <c r="B8" s="60" t="s">
        <v>97</v>
      </c>
      <c r="C8" s="206">
        <v>80000</v>
      </c>
      <c r="D8" s="14"/>
      <c r="E8" s="14"/>
      <c r="F8" s="207">
        <v>80000</v>
      </c>
      <c r="G8" s="14"/>
      <c r="H8" s="14"/>
      <c r="I8" s="14"/>
      <c r="J8" s="14"/>
      <c r="K8" s="14"/>
      <c r="L8" s="14"/>
      <c r="M8" s="14"/>
      <c r="N8" s="60"/>
      <c r="O8" s="14"/>
    </row>
    <row r="9" ht="18" customHeight="1" spans="1:15">
      <c r="A9" s="60" t="s">
        <v>98</v>
      </c>
      <c r="B9" s="60" t="s">
        <v>99</v>
      </c>
      <c r="C9" s="206">
        <v>80000</v>
      </c>
      <c r="D9" s="14"/>
      <c r="E9" s="14"/>
      <c r="F9" s="207">
        <v>80000</v>
      </c>
      <c r="G9" s="14"/>
      <c r="H9" s="14"/>
      <c r="I9" s="14"/>
      <c r="J9" s="14"/>
      <c r="K9" s="14"/>
      <c r="L9" s="14"/>
      <c r="M9" s="14"/>
      <c r="N9" s="60"/>
      <c r="O9" s="14"/>
    </row>
    <row r="10" ht="18" customHeight="1" spans="1:15">
      <c r="A10" s="60" t="s">
        <v>100</v>
      </c>
      <c r="B10" s="60" t="s">
        <v>101</v>
      </c>
      <c r="C10" s="206">
        <v>80000</v>
      </c>
      <c r="D10" s="14"/>
      <c r="E10" s="14"/>
      <c r="F10" s="207">
        <v>80000</v>
      </c>
      <c r="G10" s="14"/>
      <c r="H10" s="14"/>
      <c r="I10" s="14"/>
      <c r="J10" s="14"/>
      <c r="K10" s="14"/>
      <c r="L10" s="14"/>
      <c r="M10" s="14"/>
      <c r="N10" s="60"/>
      <c r="O10" s="14"/>
    </row>
    <row r="11" ht="18" customHeight="1" spans="1:15">
      <c r="A11" s="60" t="s">
        <v>102</v>
      </c>
      <c r="B11" s="60" t="s">
        <v>103</v>
      </c>
      <c r="C11" s="206">
        <v>841337</v>
      </c>
      <c r="D11" s="207">
        <v>832337</v>
      </c>
      <c r="E11" s="207">
        <v>832337</v>
      </c>
      <c r="F11" s="207">
        <v>9000</v>
      </c>
      <c r="G11" s="14"/>
      <c r="H11" s="14"/>
      <c r="I11" s="14"/>
      <c r="J11" s="14"/>
      <c r="K11" s="14"/>
      <c r="L11" s="14"/>
      <c r="M11" s="14"/>
      <c r="N11" s="60"/>
      <c r="O11" s="14"/>
    </row>
    <row r="12" ht="18" customHeight="1" spans="1:15">
      <c r="A12" s="60" t="s">
        <v>104</v>
      </c>
      <c r="B12" s="60" t="s">
        <v>105</v>
      </c>
      <c r="C12" s="206">
        <v>82188</v>
      </c>
      <c r="D12" s="207">
        <v>82188</v>
      </c>
      <c r="E12" s="207">
        <v>82188</v>
      </c>
      <c r="F12" s="207"/>
      <c r="G12" s="14"/>
      <c r="H12" s="14"/>
      <c r="I12" s="14"/>
      <c r="J12" s="14"/>
      <c r="K12" s="14"/>
      <c r="L12" s="14"/>
      <c r="M12" s="14"/>
      <c r="N12" s="60"/>
      <c r="O12" s="14"/>
    </row>
    <row r="13" ht="18" customHeight="1" spans="1:15">
      <c r="A13" s="60" t="s">
        <v>106</v>
      </c>
      <c r="B13" s="60" t="s">
        <v>107</v>
      </c>
      <c r="C13" s="206">
        <v>82188</v>
      </c>
      <c r="D13" s="207">
        <v>82188</v>
      </c>
      <c r="E13" s="207">
        <v>82188</v>
      </c>
      <c r="F13" s="207"/>
      <c r="G13" s="14"/>
      <c r="H13" s="14"/>
      <c r="I13" s="14"/>
      <c r="J13" s="14"/>
      <c r="K13" s="14"/>
      <c r="L13" s="14"/>
      <c r="M13" s="14"/>
      <c r="N13" s="60"/>
      <c r="O13" s="14"/>
    </row>
    <row r="14" ht="18" customHeight="1" spans="1:15">
      <c r="A14" s="60" t="s">
        <v>108</v>
      </c>
      <c r="B14" s="60" t="s">
        <v>109</v>
      </c>
      <c r="C14" s="206">
        <v>759149</v>
      </c>
      <c r="D14" s="207">
        <v>750149</v>
      </c>
      <c r="E14" s="207">
        <v>750149</v>
      </c>
      <c r="F14" s="207">
        <v>9000</v>
      </c>
      <c r="G14" s="14"/>
      <c r="H14" s="14"/>
      <c r="I14" s="14"/>
      <c r="J14" s="14"/>
      <c r="K14" s="14"/>
      <c r="L14" s="14"/>
      <c r="M14" s="14"/>
      <c r="N14" s="60"/>
      <c r="O14" s="14"/>
    </row>
    <row r="15" ht="18" customHeight="1" spans="1:15">
      <c r="A15" s="60" t="s">
        <v>110</v>
      </c>
      <c r="B15" s="60" t="s">
        <v>101</v>
      </c>
      <c r="C15" s="206">
        <v>715949</v>
      </c>
      <c r="D15" s="207">
        <v>706949</v>
      </c>
      <c r="E15" s="207">
        <v>706949</v>
      </c>
      <c r="F15" s="207">
        <v>9000</v>
      </c>
      <c r="G15" s="14"/>
      <c r="H15" s="14"/>
      <c r="I15" s="14"/>
      <c r="J15" s="14"/>
      <c r="K15" s="14"/>
      <c r="L15" s="14"/>
      <c r="M15" s="14"/>
      <c r="N15" s="60"/>
      <c r="O15" s="14"/>
    </row>
    <row r="16" ht="18" customHeight="1" spans="1:15">
      <c r="A16" s="60" t="s">
        <v>111</v>
      </c>
      <c r="B16" s="60" t="s">
        <v>112</v>
      </c>
      <c r="C16" s="206">
        <v>43200</v>
      </c>
      <c r="D16" s="207">
        <v>43200</v>
      </c>
      <c r="E16" s="207">
        <v>43200</v>
      </c>
      <c r="F16" s="207"/>
      <c r="G16" s="14"/>
      <c r="H16" s="14"/>
      <c r="I16" s="14"/>
      <c r="J16" s="14"/>
      <c r="K16" s="14"/>
      <c r="L16" s="14"/>
      <c r="M16" s="14"/>
      <c r="N16" s="60"/>
      <c r="O16" s="14"/>
    </row>
    <row r="17" ht="18" customHeight="1" spans="1:15">
      <c r="A17" s="60" t="s">
        <v>113</v>
      </c>
      <c r="B17" s="60" t="s">
        <v>114</v>
      </c>
      <c r="C17" s="206">
        <v>70608</v>
      </c>
      <c r="D17" s="207">
        <v>70608</v>
      </c>
      <c r="E17" s="207">
        <v>70608</v>
      </c>
      <c r="F17" s="207"/>
      <c r="G17" s="14"/>
      <c r="H17" s="14"/>
      <c r="I17" s="14"/>
      <c r="J17" s="14"/>
      <c r="K17" s="14"/>
      <c r="L17" s="14"/>
      <c r="M17" s="14"/>
      <c r="N17" s="60"/>
      <c r="O17" s="14"/>
    </row>
    <row r="18" ht="18" customHeight="1" spans="1:15">
      <c r="A18" s="60" t="s">
        <v>115</v>
      </c>
      <c r="B18" s="60" t="s">
        <v>116</v>
      </c>
      <c r="C18" s="206">
        <v>70608</v>
      </c>
      <c r="D18" s="207">
        <v>70608</v>
      </c>
      <c r="E18" s="207">
        <v>70608</v>
      </c>
      <c r="F18" s="207"/>
      <c r="G18" s="14"/>
      <c r="H18" s="14"/>
      <c r="I18" s="14"/>
      <c r="J18" s="14"/>
      <c r="K18" s="14"/>
      <c r="L18" s="14"/>
      <c r="M18" s="14"/>
      <c r="N18" s="60"/>
      <c r="O18" s="14"/>
    </row>
    <row r="19" ht="18" customHeight="1" spans="1:15">
      <c r="A19" s="60" t="s">
        <v>117</v>
      </c>
      <c r="B19" s="60" t="s">
        <v>118</v>
      </c>
      <c r="C19" s="206">
        <v>41832</v>
      </c>
      <c r="D19" s="207">
        <v>41832</v>
      </c>
      <c r="E19" s="207">
        <v>41832</v>
      </c>
      <c r="F19" s="207"/>
      <c r="G19" s="14"/>
      <c r="H19" s="14"/>
      <c r="I19" s="14"/>
      <c r="J19" s="14"/>
      <c r="K19" s="14"/>
      <c r="L19" s="14"/>
      <c r="M19" s="14"/>
      <c r="N19" s="60"/>
      <c r="O19" s="14"/>
    </row>
    <row r="20" ht="18" customHeight="1" spans="1:15">
      <c r="A20" s="60" t="s">
        <v>119</v>
      </c>
      <c r="B20" s="60" t="s">
        <v>120</v>
      </c>
      <c r="C20" s="206">
        <v>25080</v>
      </c>
      <c r="D20" s="207">
        <v>25080</v>
      </c>
      <c r="E20" s="207">
        <v>25080</v>
      </c>
      <c r="F20" s="207"/>
      <c r="G20" s="14"/>
      <c r="H20" s="14"/>
      <c r="I20" s="14"/>
      <c r="J20" s="14"/>
      <c r="K20" s="14"/>
      <c r="L20" s="14"/>
      <c r="M20" s="14"/>
      <c r="N20" s="60"/>
      <c r="O20" s="14"/>
    </row>
    <row r="21" ht="18" customHeight="1" spans="1:15">
      <c r="A21" s="60" t="s">
        <v>121</v>
      </c>
      <c r="B21" s="60" t="s">
        <v>122</v>
      </c>
      <c r="C21" s="206">
        <v>3696</v>
      </c>
      <c r="D21" s="207">
        <v>3696</v>
      </c>
      <c r="E21" s="207">
        <v>3696</v>
      </c>
      <c r="F21" s="207"/>
      <c r="G21" s="14"/>
      <c r="H21" s="14"/>
      <c r="I21" s="14"/>
      <c r="J21" s="14"/>
      <c r="K21" s="14"/>
      <c r="L21" s="14"/>
      <c r="M21" s="14"/>
      <c r="N21" s="60"/>
      <c r="O21" s="14"/>
    </row>
    <row r="22" ht="18" customHeight="1" spans="1:15">
      <c r="A22" s="60" t="s">
        <v>123</v>
      </c>
      <c r="B22" s="60" t="s">
        <v>124</v>
      </c>
      <c r="C22" s="206">
        <v>70248</v>
      </c>
      <c r="D22" s="207">
        <v>70248</v>
      </c>
      <c r="E22" s="207">
        <v>70248</v>
      </c>
      <c r="F22" s="207"/>
      <c r="G22" s="14"/>
      <c r="H22" s="14"/>
      <c r="I22" s="14"/>
      <c r="J22" s="14"/>
      <c r="K22" s="14"/>
      <c r="L22" s="14"/>
      <c r="M22" s="14"/>
      <c r="N22" s="60"/>
      <c r="O22" s="14"/>
    </row>
    <row r="23" ht="18" customHeight="1" spans="1:15">
      <c r="A23" s="60" t="s">
        <v>125</v>
      </c>
      <c r="B23" s="60" t="s">
        <v>126</v>
      </c>
      <c r="C23" s="206">
        <v>70248</v>
      </c>
      <c r="D23" s="207">
        <v>70248</v>
      </c>
      <c r="E23" s="207">
        <v>70248</v>
      </c>
      <c r="F23" s="207"/>
      <c r="G23" s="14"/>
      <c r="H23" s="14"/>
      <c r="I23" s="14"/>
      <c r="J23" s="14"/>
      <c r="K23" s="14"/>
      <c r="L23" s="14"/>
      <c r="M23" s="14"/>
      <c r="N23" s="60"/>
      <c r="O23" s="14"/>
    </row>
    <row r="24" ht="18" customHeight="1" spans="1:15">
      <c r="A24" s="60" t="s">
        <v>127</v>
      </c>
      <c r="B24" s="60" t="s">
        <v>128</v>
      </c>
      <c r="C24" s="206">
        <v>70248</v>
      </c>
      <c r="D24" s="207">
        <v>70248</v>
      </c>
      <c r="E24" s="207">
        <v>70248</v>
      </c>
      <c r="F24" s="207"/>
      <c r="G24" s="14"/>
      <c r="H24" s="14"/>
      <c r="I24" s="14"/>
      <c r="J24" s="14"/>
      <c r="K24" s="14"/>
      <c r="L24" s="14"/>
      <c r="M24" s="14"/>
      <c r="N24" s="60"/>
      <c r="O24" s="14"/>
    </row>
    <row r="25" ht="18" customHeight="1" spans="1:15">
      <c r="A25" s="60"/>
      <c r="B25" s="60" t="s">
        <v>55</v>
      </c>
      <c r="C25" s="207">
        <v>1062193</v>
      </c>
      <c r="D25" s="207">
        <v>973193</v>
      </c>
      <c r="E25" s="207">
        <v>973193</v>
      </c>
      <c r="F25" s="207">
        <v>89000</v>
      </c>
      <c r="G25" s="14"/>
      <c r="H25" s="14"/>
      <c r="I25" s="14"/>
      <c r="J25" s="14"/>
      <c r="K25" s="14"/>
      <c r="L25" s="14"/>
      <c r="M25" s="14"/>
      <c r="N25" s="60"/>
      <c r="O25" s="14"/>
    </row>
  </sheetData>
  <mergeCells count="11">
    <mergeCell ref="A2:O2"/>
    <mergeCell ref="A3:O3"/>
    <mergeCell ref="A4:B4"/>
    <mergeCell ref="D5:F5"/>
    <mergeCell ref="J5:O5"/>
    <mergeCell ref="A5:A6"/>
    <mergeCell ref="B5:B6"/>
    <mergeCell ref="C5:C6"/>
    <mergeCell ref="G5:G6"/>
    <mergeCell ref="H5:H6"/>
    <mergeCell ref="I5:I6"/>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3" sqref="A3:D3"/>
    </sheetView>
  </sheetViews>
  <sheetFormatPr defaultColWidth="8.575" defaultRowHeight="12.75" customHeight="1" outlineLevelCol="3"/>
  <cols>
    <col min="1" max="1" width="35.575" customWidth="1"/>
    <col min="2" max="2" width="35.575" style="1" customWidth="1"/>
    <col min="3" max="3" width="35.575" customWidth="1"/>
    <col min="4" max="4" width="35.575" style="1" customWidth="1"/>
  </cols>
  <sheetData>
    <row r="1" customHeight="1" spans="1:4">
      <c r="A1" s="2"/>
      <c r="B1" s="2"/>
      <c r="C1" s="2"/>
      <c r="D1" s="2"/>
    </row>
    <row r="2" ht="15" customHeight="1" spans="1:4">
      <c r="A2" s="50"/>
      <c r="B2" s="192"/>
      <c r="C2" s="54"/>
      <c r="D2" s="192" t="s">
        <v>129</v>
      </c>
    </row>
    <row r="3" ht="41.25" customHeight="1" spans="1:1">
      <c r="A3" s="49" t="str">
        <f>"2025"&amp;"年部门财政拨款收支预算总表"</f>
        <v>2025年部门财政拨款收支预算总表</v>
      </c>
    </row>
    <row r="4" ht="17.25" customHeight="1" spans="1:4">
      <c r="A4" s="52" t="str">
        <f>"单位名称："&amp;"昆明市五华区红十字会"</f>
        <v>单位名称：昆明市五华区红十字会</v>
      </c>
      <c r="B4" s="193"/>
      <c r="D4" s="192" t="s">
        <v>1</v>
      </c>
    </row>
    <row r="5" ht="17.25" customHeight="1" spans="1:4">
      <c r="A5" s="194" t="s">
        <v>2</v>
      </c>
      <c r="B5" s="195"/>
      <c r="C5" s="194" t="s">
        <v>3</v>
      </c>
      <c r="D5" s="195"/>
    </row>
    <row r="6" ht="18.75" customHeight="1" spans="1:4">
      <c r="A6" s="194" t="s">
        <v>4</v>
      </c>
      <c r="B6" s="194" t="s">
        <v>5</v>
      </c>
      <c r="C6" s="194" t="s">
        <v>6</v>
      </c>
      <c r="D6" s="194" t="s">
        <v>5</v>
      </c>
    </row>
    <row r="7" ht="16.5" customHeight="1" spans="1:4">
      <c r="A7" s="196" t="s">
        <v>130</v>
      </c>
      <c r="B7" s="153">
        <v>1062193</v>
      </c>
      <c r="C7" s="196" t="s">
        <v>131</v>
      </c>
      <c r="D7" s="153">
        <v>1062193</v>
      </c>
    </row>
    <row r="8" ht="16.5" customHeight="1" spans="1:4">
      <c r="A8" s="196" t="s">
        <v>132</v>
      </c>
      <c r="B8" s="153">
        <v>1062193</v>
      </c>
      <c r="C8" s="196" t="s">
        <v>133</v>
      </c>
      <c r="D8" s="153">
        <v>80000</v>
      </c>
    </row>
    <row r="9" ht="16.5" customHeight="1" spans="1:4">
      <c r="A9" s="196" t="s">
        <v>134</v>
      </c>
      <c r="B9" s="153"/>
      <c r="C9" s="196" t="s">
        <v>135</v>
      </c>
      <c r="D9" s="153"/>
    </row>
    <row r="10" ht="16.5" customHeight="1" spans="1:4">
      <c r="A10" s="196" t="s">
        <v>136</v>
      </c>
      <c r="B10" s="153"/>
      <c r="C10" s="196" t="s">
        <v>137</v>
      </c>
      <c r="D10" s="153"/>
    </row>
    <row r="11" ht="16.5" customHeight="1" spans="1:4">
      <c r="A11" s="196" t="s">
        <v>138</v>
      </c>
      <c r="B11" s="153"/>
      <c r="C11" s="196" t="s">
        <v>139</v>
      </c>
      <c r="D11" s="153"/>
    </row>
    <row r="12" ht="16.5" customHeight="1" spans="1:4">
      <c r="A12" s="196" t="s">
        <v>132</v>
      </c>
      <c r="B12" s="153"/>
      <c r="C12" s="196" t="s">
        <v>140</v>
      </c>
      <c r="D12" s="153"/>
    </row>
    <row r="13" ht="16.5" customHeight="1" spans="1:4">
      <c r="A13" s="197" t="s">
        <v>134</v>
      </c>
      <c r="B13" s="153"/>
      <c r="C13" s="74" t="s">
        <v>141</v>
      </c>
      <c r="D13" s="153"/>
    </row>
    <row r="14" ht="16.5" customHeight="1" spans="1:4">
      <c r="A14" s="197" t="s">
        <v>136</v>
      </c>
      <c r="B14" s="153"/>
      <c r="C14" s="74" t="s">
        <v>142</v>
      </c>
      <c r="D14" s="153"/>
    </row>
    <row r="15" ht="16.5" customHeight="1" spans="1:4">
      <c r="A15" s="198"/>
      <c r="B15" s="153"/>
      <c r="C15" s="74" t="s">
        <v>143</v>
      </c>
      <c r="D15" s="153">
        <v>841337</v>
      </c>
    </row>
    <row r="16" ht="16.5" customHeight="1" spans="1:4">
      <c r="A16" s="198"/>
      <c r="B16" s="153"/>
      <c r="C16" s="74" t="s">
        <v>144</v>
      </c>
      <c r="D16" s="153">
        <v>70608</v>
      </c>
    </row>
    <row r="17" ht="16.5" customHeight="1" spans="1:4">
      <c r="A17" s="198"/>
      <c r="B17" s="153"/>
      <c r="C17" s="74" t="s">
        <v>145</v>
      </c>
      <c r="D17" s="153"/>
    </row>
    <row r="18" ht="16.5" customHeight="1" spans="1:4">
      <c r="A18" s="198"/>
      <c r="B18" s="153"/>
      <c r="C18" s="74" t="s">
        <v>146</v>
      </c>
      <c r="D18" s="153"/>
    </row>
    <row r="19" ht="16.5" customHeight="1" spans="1:4">
      <c r="A19" s="198"/>
      <c r="B19" s="153"/>
      <c r="C19" s="74" t="s">
        <v>147</v>
      </c>
      <c r="D19" s="153"/>
    </row>
    <row r="20" ht="16.5" customHeight="1" spans="1:4">
      <c r="A20" s="198"/>
      <c r="B20" s="153"/>
      <c r="C20" s="74" t="s">
        <v>148</v>
      </c>
      <c r="D20" s="153"/>
    </row>
    <row r="21" ht="16.5" customHeight="1" spans="1:4">
      <c r="A21" s="198"/>
      <c r="B21" s="153"/>
      <c r="C21" s="74" t="s">
        <v>149</v>
      </c>
      <c r="D21" s="153"/>
    </row>
    <row r="22" ht="16.5" customHeight="1" spans="1:4">
      <c r="A22" s="198"/>
      <c r="B22" s="153"/>
      <c r="C22" s="74" t="s">
        <v>150</v>
      </c>
      <c r="D22" s="153"/>
    </row>
    <row r="23" ht="16.5" customHeight="1" spans="1:4">
      <c r="A23" s="198"/>
      <c r="B23" s="153"/>
      <c r="C23" s="74" t="s">
        <v>151</v>
      </c>
      <c r="D23" s="153"/>
    </row>
    <row r="24" ht="16.5" customHeight="1" spans="1:4">
      <c r="A24" s="198"/>
      <c r="B24" s="153"/>
      <c r="C24" s="74" t="s">
        <v>152</v>
      </c>
      <c r="D24" s="153"/>
    </row>
    <row r="25" ht="16.5" customHeight="1" spans="1:4">
      <c r="A25" s="198"/>
      <c r="B25" s="153"/>
      <c r="C25" s="74" t="s">
        <v>153</v>
      </c>
      <c r="D25" s="153"/>
    </row>
    <row r="26" ht="16.5" customHeight="1" spans="1:4">
      <c r="A26" s="198"/>
      <c r="B26" s="153"/>
      <c r="C26" s="74" t="s">
        <v>154</v>
      </c>
      <c r="D26" s="153">
        <v>70248</v>
      </c>
    </row>
    <row r="27" ht="16.5" customHeight="1" spans="1:4">
      <c r="A27" s="198"/>
      <c r="B27" s="153"/>
      <c r="C27" s="74" t="s">
        <v>155</v>
      </c>
      <c r="D27" s="153"/>
    </row>
    <row r="28" ht="16.5" customHeight="1" spans="1:4">
      <c r="A28" s="198"/>
      <c r="B28" s="153"/>
      <c r="C28" s="74" t="s">
        <v>156</v>
      </c>
      <c r="D28" s="153"/>
    </row>
    <row r="29" ht="16.5" customHeight="1" spans="1:4">
      <c r="A29" s="198"/>
      <c r="B29" s="153"/>
      <c r="C29" s="74" t="s">
        <v>157</v>
      </c>
      <c r="D29" s="153"/>
    </row>
    <row r="30" ht="16.5" customHeight="1" spans="1:4">
      <c r="A30" s="198"/>
      <c r="B30" s="153"/>
      <c r="C30" s="74" t="s">
        <v>158</v>
      </c>
      <c r="D30" s="153"/>
    </row>
    <row r="31" ht="16.5" customHeight="1" spans="1:4">
      <c r="A31" s="198"/>
      <c r="B31" s="153"/>
      <c r="C31" s="74" t="s">
        <v>159</v>
      </c>
      <c r="D31" s="153"/>
    </row>
    <row r="32" ht="16.5" customHeight="1" spans="1:4">
      <c r="A32" s="198"/>
      <c r="B32" s="153"/>
      <c r="C32" s="197" t="s">
        <v>160</v>
      </c>
      <c r="D32" s="153"/>
    </row>
    <row r="33" ht="16.5" customHeight="1" spans="1:4">
      <c r="A33" s="198"/>
      <c r="B33" s="153"/>
      <c r="C33" s="197" t="s">
        <v>161</v>
      </c>
      <c r="D33" s="153"/>
    </row>
    <row r="34" ht="16.5" customHeight="1" spans="1:4">
      <c r="A34" s="198"/>
      <c r="B34" s="153"/>
      <c r="C34" s="32" t="s">
        <v>162</v>
      </c>
      <c r="D34" s="153"/>
    </row>
    <row r="35" ht="15" customHeight="1" spans="1:4">
      <c r="A35" s="199" t="s">
        <v>50</v>
      </c>
      <c r="B35" s="200">
        <v>1062193</v>
      </c>
      <c r="C35" s="199" t="s">
        <v>51</v>
      </c>
      <c r="D35" s="200">
        <v>1062193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style="1" customWidth="1"/>
    <col min="2" max="2" width="44" customWidth="1"/>
    <col min="3" max="3" width="24.1416666666667" customWidth="1"/>
    <col min="4" max="7" width="24.1416666666667" style="1" customWidth="1"/>
    <col min="8" max="8" width="9.14166666666667" style="1"/>
  </cols>
  <sheetData>
    <row r="1" customHeight="1" spans="1:7">
      <c r="A1" s="2"/>
      <c r="B1" s="2"/>
      <c r="C1" s="2"/>
      <c r="D1" s="2"/>
      <c r="E1" s="2"/>
      <c r="F1" s="2"/>
      <c r="G1" s="2"/>
    </row>
    <row r="2" customHeight="1" spans="4:7">
      <c r="D2" s="142"/>
      <c r="F2" s="189"/>
      <c r="G2" s="190" t="s">
        <v>163</v>
      </c>
    </row>
    <row r="3" ht="41.25" customHeight="1" spans="1:7">
      <c r="A3" s="131" t="str">
        <f>"2025"&amp;"年一般公共预算支出预算表（按功能科目分类）"</f>
        <v>2025年一般公共预算支出预算表（按功能科目分类）</v>
      </c>
      <c r="B3" s="131"/>
      <c r="C3" s="131"/>
      <c r="D3" s="131"/>
      <c r="E3" s="131"/>
      <c r="F3" s="131"/>
      <c r="G3" s="131"/>
    </row>
    <row r="4" ht="18" customHeight="1" spans="1:7">
      <c r="A4" s="20" t="str">
        <f>"单位名称："&amp;"昆明市五华区红十字会"</f>
        <v>单位名称：昆明市五华区红十字会</v>
      </c>
      <c r="F4" s="191"/>
      <c r="G4" s="190" t="s">
        <v>1</v>
      </c>
    </row>
    <row r="5" ht="20.25" customHeight="1" spans="1:7">
      <c r="A5" s="182" t="s">
        <v>164</v>
      </c>
      <c r="B5" s="183"/>
      <c r="C5" s="132" t="s">
        <v>55</v>
      </c>
      <c r="D5" s="166" t="s">
        <v>74</v>
      </c>
      <c r="E5" s="25"/>
      <c r="F5" s="26"/>
      <c r="G5" s="149" t="s">
        <v>75</v>
      </c>
    </row>
    <row r="6" ht="20.25" customHeight="1" spans="1:7">
      <c r="A6" s="184" t="s">
        <v>71</v>
      </c>
      <c r="B6" s="184" t="s">
        <v>72</v>
      </c>
      <c r="C6" s="28"/>
      <c r="D6" s="137" t="s">
        <v>57</v>
      </c>
      <c r="E6" s="137" t="s">
        <v>165</v>
      </c>
      <c r="F6" s="137" t="s">
        <v>166</v>
      </c>
      <c r="G6" s="151"/>
    </row>
    <row r="7" ht="15" customHeight="1" spans="1:7">
      <c r="A7" s="64" t="s">
        <v>81</v>
      </c>
      <c r="B7" s="64" t="s">
        <v>82</v>
      </c>
      <c r="C7" s="64" t="s">
        <v>83</v>
      </c>
      <c r="D7" s="64" t="s">
        <v>84</v>
      </c>
      <c r="E7" s="64" t="s">
        <v>85</v>
      </c>
      <c r="F7" s="64" t="s">
        <v>86</v>
      </c>
      <c r="G7" s="64" t="s">
        <v>87</v>
      </c>
    </row>
    <row r="8" ht="15" customHeight="1" spans="1:7">
      <c r="A8" s="185" t="s">
        <v>96</v>
      </c>
      <c r="B8" s="185" t="s">
        <v>97</v>
      </c>
      <c r="C8" s="186">
        <v>80000</v>
      </c>
      <c r="D8" s="64"/>
      <c r="E8" s="64"/>
      <c r="F8" s="64"/>
      <c r="G8" s="152">
        <v>80000</v>
      </c>
    </row>
    <row r="9" ht="15" customHeight="1" spans="1:7">
      <c r="A9" s="185" t="s">
        <v>98</v>
      </c>
      <c r="B9" s="185" t="s">
        <v>99</v>
      </c>
      <c r="C9" s="186">
        <v>80000</v>
      </c>
      <c r="D9" s="64"/>
      <c r="E9" s="64"/>
      <c r="F9" s="64"/>
      <c r="G9" s="152">
        <v>80000</v>
      </c>
    </row>
    <row r="10" ht="15" customHeight="1" spans="1:7">
      <c r="A10" s="185" t="s">
        <v>100</v>
      </c>
      <c r="B10" s="185" t="s">
        <v>101</v>
      </c>
      <c r="C10" s="186">
        <v>80000</v>
      </c>
      <c r="D10" s="64"/>
      <c r="E10" s="64"/>
      <c r="F10" s="64"/>
      <c r="G10" s="152">
        <v>80000</v>
      </c>
    </row>
    <row r="11" ht="15" customHeight="1" spans="1:7">
      <c r="A11" s="185" t="s">
        <v>102</v>
      </c>
      <c r="B11" s="185" t="s">
        <v>103</v>
      </c>
      <c r="C11" s="186">
        <v>841337</v>
      </c>
      <c r="D11" s="152">
        <v>832337</v>
      </c>
      <c r="E11" s="152">
        <v>747889</v>
      </c>
      <c r="F11" s="152">
        <v>84448</v>
      </c>
      <c r="G11" s="152">
        <v>9000</v>
      </c>
    </row>
    <row r="12" ht="15" customHeight="1" spans="1:7">
      <c r="A12" s="185" t="s">
        <v>104</v>
      </c>
      <c r="B12" s="185" t="s">
        <v>105</v>
      </c>
      <c r="C12" s="186">
        <v>82188</v>
      </c>
      <c r="D12" s="152">
        <v>82188</v>
      </c>
      <c r="E12" s="152">
        <v>82188</v>
      </c>
      <c r="F12" s="152"/>
      <c r="G12" s="152"/>
    </row>
    <row r="13" ht="15" customHeight="1" spans="1:7">
      <c r="A13" s="185" t="s">
        <v>106</v>
      </c>
      <c r="B13" s="185" t="s">
        <v>107</v>
      </c>
      <c r="C13" s="186">
        <v>82188</v>
      </c>
      <c r="D13" s="152">
        <v>82188</v>
      </c>
      <c r="E13" s="152">
        <v>82188</v>
      </c>
      <c r="F13" s="152"/>
      <c r="G13" s="152"/>
    </row>
    <row r="14" ht="15" customHeight="1" spans="1:7">
      <c r="A14" s="185" t="s">
        <v>108</v>
      </c>
      <c r="B14" s="185" t="s">
        <v>109</v>
      </c>
      <c r="C14" s="186">
        <v>759149</v>
      </c>
      <c r="D14" s="152">
        <v>750149</v>
      </c>
      <c r="E14" s="152">
        <v>665701</v>
      </c>
      <c r="F14" s="152">
        <v>84448</v>
      </c>
      <c r="G14" s="152">
        <v>9000</v>
      </c>
    </row>
    <row r="15" ht="15" customHeight="1" spans="1:7">
      <c r="A15" s="185" t="s">
        <v>110</v>
      </c>
      <c r="B15" s="185" t="s">
        <v>101</v>
      </c>
      <c r="C15" s="186">
        <v>715949</v>
      </c>
      <c r="D15" s="152">
        <v>706949</v>
      </c>
      <c r="E15" s="152">
        <v>622501</v>
      </c>
      <c r="F15" s="152">
        <v>84448</v>
      </c>
      <c r="G15" s="152">
        <v>9000</v>
      </c>
    </row>
    <row r="16" ht="15" customHeight="1" spans="1:7">
      <c r="A16" s="185" t="s">
        <v>111</v>
      </c>
      <c r="B16" s="185" t="s">
        <v>112</v>
      </c>
      <c r="C16" s="186">
        <v>43200</v>
      </c>
      <c r="D16" s="152">
        <v>43200</v>
      </c>
      <c r="E16" s="152">
        <v>43200</v>
      </c>
      <c r="F16" s="152"/>
      <c r="G16" s="152"/>
    </row>
    <row r="17" ht="15" customHeight="1" spans="1:7">
      <c r="A17" s="185" t="s">
        <v>113</v>
      </c>
      <c r="B17" s="185" t="s">
        <v>114</v>
      </c>
      <c r="C17" s="186">
        <v>70608</v>
      </c>
      <c r="D17" s="152">
        <v>70608</v>
      </c>
      <c r="E17" s="152">
        <v>70608</v>
      </c>
      <c r="F17" s="152"/>
      <c r="G17" s="152"/>
    </row>
    <row r="18" ht="15" customHeight="1" spans="1:7">
      <c r="A18" s="185" t="s">
        <v>115</v>
      </c>
      <c r="B18" s="185" t="s">
        <v>116</v>
      </c>
      <c r="C18" s="186">
        <v>70608</v>
      </c>
      <c r="D18" s="152">
        <v>70608</v>
      </c>
      <c r="E18" s="152">
        <v>70608</v>
      </c>
      <c r="F18" s="152"/>
      <c r="G18" s="152"/>
    </row>
    <row r="19" ht="15" customHeight="1" spans="1:7">
      <c r="A19" s="185" t="s">
        <v>117</v>
      </c>
      <c r="B19" s="185" t="s">
        <v>118</v>
      </c>
      <c r="C19" s="186">
        <v>41832</v>
      </c>
      <c r="D19" s="152">
        <v>41832</v>
      </c>
      <c r="E19" s="152">
        <v>41832</v>
      </c>
      <c r="F19" s="152"/>
      <c r="G19" s="152"/>
    </row>
    <row r="20" ht="15" customHeight="1" spans="1:7">
      <c r="A20" s="185" t="s">
        <v>119</v>
      </c>
      <c r="B20" s="185" t="s">
        <v>120</v>
      </c>
      <c r="C20" s="186">
        <v>25080</v>
      </c>
      <c r="D20" s="152">
        <v>25080</v>
      </c>
      <c r="E20" s="152">
        <v>25080</v>
      </c>
      <c r="F20" s="152"/>
      <c r="G20" s="152"/>
    </row>
    <row r="21" ht="15" customHeight="1" spans="1:7">
      <c r="A21" s="185" t="s">
        <v>121</v>
      </c>
      <c r="B21" s="185" t="s">
        <v>122</v>
      </c>
      <c r="C21" s="186">
        <v>3696</v>
      </c>
      <c r="D21" s="152">
        <v>3696</v>
      </c>
      <c r="E21" s="152">
        <v>3696</v>
      </c>
      <c r="F21" s="152"/>
      <c r="G21" s="152"/>
    </row>
    <row r="22" ht="15" customHeight="1" spans="1:7">
      <c r="A22" s="185" t="s">
        <v>123</v>
      </c>
      <c r="B22" s="185" t="s">
        <v>124</v>
      </c>
      <c r="C22" s="186">
        <v>70248</v>
      </c>
      <c r="D22" s="152">
        <v>70248</v>
      </c>
      <c r="E22" s="152">
        <v>70248</v>
      </c>
      <c r="F22" s="152"/>
      <c r="G22" s="152"/>
    </row>
    <row r="23" ht="15" customHeight="1" spans="1:7">
      <c r="A23" s="185" t="s">
        <v>125</v>
      </c>
      <c r="B23" s="185" t="s">
        <v>126</v>
      </c>
      <c r="C23" s="186">
        <v>70248</v>
      </c>
      <c r="D23" s="152">
        <v>70248</v>
      </c>
      <c r="E23" s="152">
        <v>70248</v>
      </c>
      <c r="F23" s="152"/>
      <c r="G23" s="152"/>
    </row>
    <row r="24" ht="15" customHeight="1" spans="1:7">
      <c r="A24" s="185" t="s">
        <v>127</v>
      </c>
      <c r="B24" s="185" t="s">
        <v>128</v>
      </c>
      <c r="C24" s="186">
        <v>70248</v>
      </c>
      <c r="D24" s="152">
        <v>70248</v>
      </c>
      <c r="E24" s="152">
        <v>70248</v>
      </c>
      <c r="F24" s="152"/>
      <c r="G24" s="152"/>
    </row>
    <row r="25" ht="15" customHeight="1" spans="1:7">
      <c r="A25" s="187" t="s">
        <v>55</v>
      </c>
      <c r="B25" s="188"/>
      <c r="C25" s="152">
        <v>1062193</v>
      </c>
      <c r="D25" s="152">
        <v>973193</v>
      </c>
      <c r="E25" s="152">
        <v>888745</v>
      </c>
      <c r="F25" s="152">
        <v>84448</v>
      </c>
      <c r="G25" s="152">
        <v>89000</v>
      </c>
    </row>
  </sheetData>
  <mergeCells count="6">
    <mergeCell ref="A3:G3"/>
    <mergeCell ref="A5:B5"/>
    <mergeCell ref="D5:F5"/>
    <mergeCell ref="A25:B2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3" sqref="A3:F3"/>
    </sheetView>
  </sheetViews>
  <sheetFormatPr defaultColWidth="10.425" defaultRowHeight="14.25" customHeight="1" outlineLevelCol="5"/>
  <cols>
    <col min="1" max="1" width="40" style="171" customWidth="1"/>
    <col min="2" max="6" width="28.1416666666667" customWidth="1"/>
  </cols>
  <sheetData>
    <row r="1" customHeight="1" spans="1:6">
      <c r="A1" s="172"/>
      <c r="B1" s="2"/>
      <c r="C1" s="2"/>
      <c r="D1" s="2"/>
      <c r="E1" s="2"/>
      <c r="F1" s="2"/>
    </row>
    <row r="2" customHeight="1" spans="1:6">
      <c r="A2" s="173"/>
      <c r="B2" s="51"/>
      <c r="C2" s="51"/>
      <c r="D2" s="51"/>
      <c r="E2" s="50"/>
      <c r="F2" s="181" t="s">
        <v>167</v>
      </c>
    </row>
    <row r="3" ht="41.25" customHeight="1" spans="1:6">
      <c r="A3" s="174" t="str">
        <f>"2025"&amp;"年一般公共预算“三公”经费支出预算表"</f>
        <v>2025年一般公共预算“三公”经费支出预算表</v>
      </c>
      <c r="B3" s="51"/>
      <c r="C3" s="51"/>
      <c r="D3" s="51"/>
      <c r="E3" s="50"/>
      <c r="F3" s="51"/>
    </row>
    <row r="4" customHeight="1" spans="1:6">
      <c r="A4" s="175" t="str">
        <f>"单位名称："&amp;"昆明市五华区红十字会"</f>
        <v>单位名称：昆明市五华区红十字会</v>
      </c>
      <c r="B4" s="176"/>
      <c r="D4" s="51"/>
      <c r="E4" s="50"/>
      <c r="F4" s="71" t="s">
        <v>1</v>
      </c>
    </row>
    <row r="5" ht="27" customHeight="1" spans="1:6">
      <c r="A5" s="177" t="s">
        <v>168</v>
      </c>
      <c r="B5" s="55" t="s">
        <v>169</v>
      </c>
      <c r="C5" s="57" t="s">
        <v>170</v>
      </c>
      <c r="D5" s="55"/>
      <c r="E5" s="56"/>
      <c r="F5" s="55" t="s">
        <v>171</v>
      </c>
    </row>
    <row r="6" ht="28.5" customHeight="1" spans="1:6">
      <c r="A6" s="178"/>
      <c r="B6" s="59"/>
      <c r="C6" s="56" t="s">
        <v>57</v>
      </c>
      <c r="D6" s="56" t="s">
        <v>172</v>
      </c>
      <c r="E6" s="56" t="s">
        <v>173</v>
      </c>
      <c r="F6" s="58"/>
    </row>
    <row r="7" ht="17.25" customHeight="1" spans="1:6">
      <c r="A7" s="179" t="s">
        <v>81</v>
      </c>
      <c r="B7" s="14" t="s">
        <v>82</v>
      </c>
      <c r="C7" s="14" t="s">
        <v>83</v>
      </c>
      <c r="D7" s="14" t="s">
        <v>84</v>
      </c>
      <c r="E7" s="14" t="s">
        <v>85</v>
      </c>
      <c r="F7" s="14" t="s">
        <v>86</v>
      </c>
    </row>
    <row r="8" ht="17.25" customHeight="1" spans="1:6">
      <c r="A8" s="180">
        <v>0</v>
      </c>
      <c r="B8" s="86">
        <v>0</v>
      </c>
      <c r="C8" s="86">
        <v>0</v>
      </c>
      <c r="D8" s="86">
        <v>0</v>
      </c>
      <c r="E8" s="86">
        <v>0</v>
      </c>
      <c r="F8" s="86">
        <v>0</v>
      </c>
    </row>
    <row r="9" customHeight="1" spans="1:1">
      <c r="A9" s="171" t="s">
        <v>174</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8"/>
  <sheetViews>
    <sheetView showZeros="0" workbookViewId="0">
      <pane ySplit="1" topLeftCell="A2" activePane="bottomLeft" state="frozen"/>
      <selection/>
      <selection pane="bottomLeft" activeCell="A3" sqref="A3:X3"/>
    </sheetView>
  </sheetViews>
  <sheetFormatPr defaultColWidth="9.14166666666667" defaultRowHeight="14.25" customHeight="1"/>
  <cols>
    <col min="1" max="2" width="32.8416666666667" style="1" customWidth="1"/>
    <col min="3" max="3" width="20.7083333333333" style="1" customWidth="1"/>
    <col min="4" max="4" width="31.2833333333333" style="1" customWidth="1"/>
    <col min="5" max="5" width="10.1416666666667" style="1" customWidth="1"/>
    <col min="6" max="6" width="30" style="1" customWidth="1"/>
    <col min="7" max="7" width="10.2833333333333" style="1" customWidth="1"/>
    <col min="8" max="8" width="23" style="1" customWidth="1"/>
    <col min="9" max="24" width="18.7083333333333" style="1" customWidth="1"/>
    <col min="25" max="16384" width="9.14166666666667" style="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2:24">
      <c r="B2" s="142"/>
      <c r="C2" s="156"/>
      <c r="E2" s="163"/>
      <c r="F2" s="163"/>
      <c r="G2" s="163"/>
      <c r="H2" s="163"/>
      <c r="I2" s="164"/>
      <c r="J2" s="164"/>
      <c r="K2" s="164"/>
      <c r="L2" s="164"/>
      <c r="M2" s="164"/>
      <c r="N2" s="164"/>
      <c r="R2" s="164"/>
      <c r="V2" s="156"/>
      <c r="X2" s="20" t="s">
        <v>175</v>
      </c>
    </row>
    <row r="3" ht="45.75" customHeight="1" spans="1:24">
      <c r="A3" s="75" t="str">
        <f>"2025"&amp;"年部门基本支出预算表"</f>
        <v>2025年部门基本支出预算表</v>
      </c>
      <c r="B3" s="4"/>
      <c r="C3" s="75"/>
      <c r="D3" s="75"/>
      <c r="E3" s="75"/>
      <c r="F3" s="75"/>
      <c r="G3" s="75"/>
      <c r="H3" s="75"/>
      <c r="I3" s="75"/>
      <c r="J3" s="75"/>
      <c r="K3" s="75"/>
      <c r="L3" s="75"/>
      <c r="M3" s="75"/>
      <c r="N3" s="75"/>
      <c r="O3" s="4"/>
      <c r="P3" s="4"/>
      <c r="Q3" s="4"/>
      <c r="R3" s="75"/>
      <c r="S3" s="75"/>
      <c r="T3" s="75"/>
      <c r="U3" s="75"/>
      <c r="V3" s="75"/>
      <c r="W3" s="75"/>
      <c r="X3" s="75"/>
    </row>
    <row r="4" ht="18.75" customHeight="1" spans="1:24">
      <c r="A4" s="5" t="str">
        <f>"单位名称："&amp;"昆明市五华区红十字会"</f>
        <v>单位名称：昆明市五华区红十字会</v>
      </c>
      <c r="B4" s="31"/>
      <c r="C4" s="157"/>
      <c r="D4" s="157"/>
      <c r="E4" s="157"/>
      <c r="F4" s="157"/>
      <c r="G4" s="157"/>
      <c r="H4" s="157"/>
      <c r="I4" s="165"/>
      <c r="J4" s="165"/>
      <c r="K4" s="165"/>
      <c r="L4" s="165"/>
      <c r="M4" s="165"/>
      <c r="N4" s="165"/>
      <c r="O4" s="21"/>
      <c r="P4" s="21"/>
      <c r="Q4" s="21"/>
      <c r="R4" s="165"/>
      <c r="V4" s="156"/>
      <c r="X4" s="20" t="s">
        <v>1</v>
      </c>
    </row>
    <row r="5" ht="18" customHeight="1" spans="1:24">
      <c r="A5" s="7" t="s">
        <v>176</v>
      </c>
      <c r="B5" s="7" t="s">
        <v>177</v>
      </c>
      <c r="C5" s="7" t="s">
        <v>178</v>
      </c>
      <c r="D5" s="7" t="s">
        <v>179</v>
      </c>
      <c r="E5" s="7" t="s">
        <v>180</v>
      </c>
      <c r="F5" s="7" t="s">
        <v>181</v>
      </c>
      <c r="G5" s="7" t="s">
        <v>182</v>
      </c>
      <c r="H5" s="7" t="s">
        <v>183</v>
      </c>
      <c r="I5" s="166" t="s">
        <v>184</v>
      </c>
      <c r="J5" s="115" t="s">
        <v>184</v>
      </c>
      <c r="K5" s="115"/>
      <c r="L5" s="115"/>
      <c r="M5" s="115"/>
      <c r="N5" s="115"/>
      <c r="O5" s="25"/>
      <c r="P5" s="25"/>
      <c r="Q5" s="25"/>
      <c r="R5" s="109" t="s">
        <v>61</v>
      </c>
      <c r="S5" s="115" t="s">
        <v>62</v>
      </c>
      <c r="T5" s="115"/>
      <c r="U5" s="115"/>
      <c r="V5" s="115"/>
      <c r="W5" s="115"/>
      <c r="X5" s="87"/>
    </row>
    <row r="6" ht="18" customHeight="1" spans="1:24">
      <c r="A6" s="9"/>
      <c r="B6" s="38"/>
      <c r="C6" s="134"/>
      <c r="D6" s="9"/>
      <c r="E6" s="9"/>
      <c r="F6" s="9"/>
      <c r="G6" s="9"/>
      <c r="H6" s="9"/>
      <c r="I6" s="132" t="s">
        <v>185</v>
      </c>
      <c r="J6" s="166" t="s">
        <v>58</v>
      </c>
      <c r="K6" s="115"/>
      <c r="L6" s="115"/>
      <c r="M6" s="115"/>
      <c r="N6" s="87"/>
      <c r="O6" s="24" t="s">
        <v>186</v>
      </c>
      <c r="P6" s="25"/>
      <c r="Q6" s="26"/>
      <c r="R6" s="7" t="s">
        <v>61</v>
      </c>
      <c r="S6" s="166" t="s">
        <v>62</v>
      </c>
      <c r="T6" s="109" t="s">
        <v>64</v>
      </c>
      <c r="U6" s="115" t="s">
        <v>62</v>
      </c>
      <c r="V6" s="109" t="s">
        <v>66</v>
      </c>
      <c r="W6" s="109" t="s">
        <v>67</v>
      </c>
      <c r="X6" s="170" t="s">
        <v>68</v>
      </c>
    </row>
    <row r="7" ht="19.5" customHeight="1" spans="1:24">
      <c r="A7" s="38"/>
      <c r="B7" s="38"/>
      <c r="C7" s="38"/>
      <c r="D7" s="38"/>
      <c r="E7" s="38"/>
      <c r="F7" s="38"/>
      <c r="G7" s="38"/>
      <c r="H7" s="38"/>
      <c r="I7" s="38"/>
      <c r="J7" s="167" t="s">
        <v>187</v>
      </c>
      <c r="K7" s="7" t="s">
        <v>188</v>
      </c>
      <c r="L7" s="7" t="s">
        <v>189</v>
      </c>
      <c r="M7" s="7" t="s">
        <v>190</v>
      </c>
      <c r="N7" s="7" t="s">
        <v>191</v>
      </c>
      <c r="O7" s="7" t="s">
        <v>58</v>
      </c>
      <c r="P7" s="7" t="s">
        <v>59</v>
      </c>
      <c r="Q7" s="7" t="s">
        <v>60</v>
      </c>
      <c r="R7" s="38"/>
      <c r="S7" s="7" t="s">
        <v>57</v>
      </c>
      <c r="T7" s="7" t="s">
        <v>64</v>
      </c>
      <c r="U7" s="7" t="s">
        <v>192</v>
      </c>
      <c r="V7" s="7" t="s">
        <v>66</v>
      </c>
      <c r="W7" s="7" t="s">
        <v>67</v>
      </c>
      <c r="X7" s="7" t="s">
        <v>68</v>
      </c>
    </row>
    <row r="8" ht="37.5" customHeight="1" spans="1:24">
      <c r="A8" s="158"/>
      <c r="B8" s="28"/>
      <c r="C8" s="158"/>
      <c r="D8" s="158"/>
      <c r="E8" s="158"/>
      <c r="F8" s="158"/>
      <c r="G8" s="158"/>
      <c r="H8" s="158"/>
      <c r="I8" s="158"/>
      <c r="J8" s="168" t="s">
        <v>57</v>
      </c>
      <c r="K8" s="11" t="s">
        <v>193</v>
      </c>
      <c r="L8" s="11" t="s">
        <v>189</v>
      </c>
      <c r="M8" s="11" t="s">
        <v>190</v>
      </c>
      <c r="N8" s="11" t="s">
        <v>191</v>
      </c>
      <c r="O8" s="11" t="s">
        <v>189</v>
      </c>
      <c r="P8" s="11" t="s">
        <v>190</v>
      </c>
      <c r="Q8" s="11" t="s">
        <v>191</v>
      </c>
      <c r="R8" s="11" t="s">
        <v>61</v>
      </c>
      <c r="S8" s="11" t="s">
        <v>57</v>
      </c>
      <c r="T8" s="11" t="s">
        <v>64</v>
      </c>
      <c r="U8" s="11" t="s">
        <v>192</v>
      </c>
      <c r="V8" s="11" t="s">
        <v>66</v>
      </c>
      <c r="W8" s="11" t="s">
        <v>67</v>
      </c>
      <c r="X8" s="11" t="s">
        <v>68</v>
      </c>
    </row>
    <row r="9" ht="19" customHeight="1" spans="1:24">
      <c r="A9" s="44">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c r="V9" s="44">
        <v>22</v>
      </c>
      <c r="W9" s="44">
        <v>23</v>
      </c>
      <c r="X9" s="44">
        <v>24</v>
      </c>
    </row>
    <row r="10" ht="19" customHeight="1" spans="1:24">
      <c r="A10" s="44" t="s">
        <v>69</v>
      </c>
      <c r="B10" s="44" t="s">
        <v>69</v>
      </c>
      <c r="C10" s="159" t="s">
        <v>194</v>
      </c>
      <c r="D10" s="160" t="s">
        <v>195</v>
      </c>
      <c r="E10" s="160" t="s">
        <v>110</v>
      </c>
      <c r="F10" s="160" t="s">
        <v>101</v>
      </c>
      <c r="G10" s="160" t="s">
        <v>196</v>
      </c>
      <c r="H10" s="160" t="s">
        <v>195</v>
      </c>
      <c r="I10" s="169">
        <v>3120</v>
      </c>
      <c r="J10" s="169">
        <v>3120</v>
      </c>
      <c r="K10" s="44"/>
      <c r="L10" s="44"/>
      <c r="M10" s="169">
        <v>3120</v>
      </c>
      <c r="N10" s="44"/>
      <c r="O10" s="44"/>
      <c r="P10" s="44"/>
      <c r="Q10" s="44"/>
      <c r="R10" s="44"/>
      <c r="S10" s="44"/>
      <c r="T10" s="44"/>
      <c r="U10" s="44"/>
      <c r="V10" s="44"/>
      <c r="W10" s="44"/>
      <c r="X10" s="44"/>
    </row>
    <row r="11" ht="19" customHeight="1" spans="1:24">
      <c r="A11" s="44" t="s">
        <v>69</v>
      </c>
      <c r="B11" s="44" t="s">
        <v>69</v>
      </c>
      <c r="C11" s="159" t="s">
        <v>197</v>
      </c>
      <c r="D11" s="160" t="s">
        <v>198</v>
      </c>
      <c r="E11" s="160" t="s">
        <v>110</v>
      </c>
      <c r="F11" s="160" t="s">
        <v>101</v>
      </c>
      <c r="G11" s="160" t="s">
        <v>199</v>
      </c>
      <c r="H11" s="160" t="s">
        <v>200</v>
      </c>
      <c r="I11" s="169">
        <v>101400</v>
      </c>
      <c r="J11" s="169">
        <v>101400</v>
      </c>
      <c r="K11" s="44"/>
      <c r="L11" s="44"/>
      <c r="M11" s="169">
        <v>101400</v>
      </c>
      <c r="N11" s="44"/>
      <c r="O11" s="44"/>
      <c r="P11" s="44"/>
      <c r="Q11" s="44"/>
      <c r="R11" s="44"/>
      <c r="S11" s="44"/>
      <c r="T11" s="44"/>
      <c r="U11" s="44"/>
      <c r="V11" s="44"/>
      <c r="W11" s="44"/>
      <c r="X11" s="44"/>
    </row>
    <row r="12" ht="19" customHeight="1" spans="1:24">
      <c r="A12" s="44" t="s">
        <v>69</v>
      </c>
      <c r="B12" s="44" t="s">
        <v>69</v>
      </c>
      <c r="C12" s="159" t="s">
        <v>197</v>
      </c>
      <c r="D12" s="160" t="s">
        <v>198</v>
      </c>
      <c r="E12" s="160" t="s">
        <v>110</v>
      </c>
      <c r="F12" s="160" t="s">
        <v>101</v>
      </c>
      <c r="G12" s="160" t="s">
        <v>199</v>
      </c>
      <c r="H12" s="160" t="s">
        <v>200</v>
      </c>
      <c r="I12" s="169">
        <v>80000</v>
      </c>
      <c r="J12" s="169">
        <v>80000</v>
      </c>
      <c r="K12" s="44"/>
      <c r="L12" s="44"/>
      <c r="M12" s="169">
        <v>80000</v>
      </c>
      <c r="N12" s="44"/>
      <c r="O12" s="44"/>
      <c r="P12" s="44"/>
      <c r="Q12" s="44"/>
      <c r="R12" s="44"/>
      <c r="S12" s="44"/>
      <c r="T12" s="44"/>
      <c r="U12" s="44"/>
      <c r="V12" s="44"/>
      <c r="W12" s="44"/>
      <c r="X12" s="44"/>
    </row>
    <row r="13" ht="19" customHeight="1" spans="1:24">
      <c r="A13" s="44" t="s">
        <v>69</v>
      </c>
      <c r="B13" s="44" t="s">
        <v>69</v>
      </c>
      <c r="C13" s="159" t="s">
        <v>201</v>
      </c>
      <c r="D13" s="160" t="s">
        <v>202</v>
      </c>
      <c r="E13" s="160" t="s">
        <v>110</v>
      </c>
      <c r="F13" s="160" t="s">
        <v>101</v>
      </c>
      <c r="G13" s="160" t="s">
        <v>203</v>
      </c>
      <c r="H13" s="160" t="s">
        <v>204</v>
      </c>
      <c r="I13" s="169">
        <v>36000</v>
      </c>
      <c r="J13" s="169">
        <v>36000</v>
      </c>
      <c r="K13" s="44"/>
      <c r="L13" s="44"/>
      <c r="M13" s="169">
        <v>36000</v>
      </c>
      <c r="N13" s="44"/>
      <c r="O13" s="44"/>
      <c r="P13" s="44"/>
      <c r="Q13" s="44"/>
      <c r="R13" s="44"/>
      <c r="S13" s="44"/>
      <c r="T13" s="44"/>
      <c r="U13" s="44"/>
      <c r="V13" s="44"/>
      <c r="W13" s="44"/>
      <c r="X13" s="44"/>
    </row>
    <row r="14" ht="19" customHeight="1" spans="1:24">
      <c r="A14" s="44" t="s">
        <v>69</v>
      </c>
      <c r="B14" s="44" t="s">
        <v>69</v>
      </c>
      <c r="C14" s="229" t="s">
        <v>205</v>
      </c>
      <c r="D14" s="160" t="s">
        <v>128</v>
      </c>
      <c r="E14" s="160" t="s">
        <v>127</v>
      </c>
      <c r="F14" s="160" t="s">
        <v>128</v>
      </c>
      <c r="G14" s="160" t="s">
        <v>206</v>
      </c>
      <c r="H14" s="160" t="s">
        <v>128</v>
      </c>
      <c r="I14" s="169">
        <v>70248</v>
      </c>
      <c r="J14" s="169">
        <v>70248</v>
      </c>
      <c r="K14" s="44"/>
      <c r="L14" s="44"/>
      <c r="M14" s="169">
        <v>70248</v>
      </c>
      <c r="N14" s="44"/>
      <c r="O14" s="44"/>
      <c r="P14" s="44"/>
      <c r="Q14" s="44"/>
      <c r="R14" s="44"/>
      <c r="S14" s="44"/>
      <c r="T14" s="44"/>
      <c r="U14" s="44"/>
      <c r="V14" s="44"/>
      <c r="W14" s="44"/>
      <c r="X14" s="44"/>
    </row>
    <row r="15" ht="19" customHeight="1" spans="1:24">
      <c r="A15" s="44" t="s">
        <v>69</v>
      </c>
      <c r="B15" s="44" t="s">
        <v>69</v>
      </c>
      <c r="C15" s="161" t="s">
        <v>207</v>
      </c>
      <c r="D15" s="160" t="s">
        <v>208</v>
      </c>
      <c r="E15" s="160" t="s">
        <v>110</v>
      </c>
      <c r="F15" s="160" t="s">
        <v>101</v>
      </c>
      <c r="G15" s="160" t="s">
        <v>209</v>
      </c>
      <c r="H15" s="160" t="s">
        <v>210</v>
      </c>
      <c r="I15" s="169">
        <v>3500</v>
      </c>
      <c r="J15" s="169">
        <v>3500</v>
      </c>
      <c r="K15" s="44"/>
      <c r="L15" s="44"/>
      <c r="M15" s="169">
        <v>3500</v>
      </c>
      <c r="N15" s="44"/>
      <c r="O15" s="44"/>
      <c r="P15" s="44"/>
      <c r="Q15" s="44"/>
      <c r="R15" s="44"/>
      <c r="S15" s="44"/>
      <c r="T15" s="44"/>
      <c r="U15" s="44"/>
      <c r="V15" s="44"/>
      <c r="W15" s="44"/>
      <c r="X15" s="44"/>
    </row>
    <row r="16" ht="19" customHeight="1" spans="1:24">
      <c r="A16" s="44" t="s">
        <v>69</v>
      </c>
      <c r="B16" s="44" t="s">
        <v>69</v>
      </c>
      <c r="C16" s="159" t="s">
        <v>211</v>
      </c>
      <c r="D16" s="160" t="s">
        <v>212</v>
      </c>
      <c r="E16" s="160" t="s">
        <v>111</v>
      </c>
      <c r="F16" s="160" t="s">
        <v>112</v>
      </c>
      <c r="G16" s="160" t="s">
        <v>213</v>
      </c>
      <c r="H16" s="160" t="s">
        <v>214</v>
      </c>
      <c r="I16" s="169">
        <v>43200</v>
      </c>
      <c r="J16" s="169">
        <v>43200</v>
      </c>
      <c r="K16" s="44"/>
      <c r="L16" s="44"/>
      <c r="M16" s="169">
        <v>43200</v>
      </c>
      <c r="N16" s="44"/>
      <c r="O16" s="44"/>
      <c r="P16" s="44"/>
      <c r="Q16" s="44"/>
      <c r="R16" s="44"/>
      <c r="S16" s="44"/>
      <c r="T16" s="44"/>
      <c r="U16" s="44"/>
      <c r="V16" s="44"/>
      <c r="W16" s="44"/>
      <c r="X16" s="44"/>
    </row>
    <row r="17" ht="19" customHeight="1" spans="1:24">
      <c r="A17" s="44" t="s">
        <v>69</v>
      </c>
      <c r="B17" s="44" t="s">
        <v>69</v>
      </c>
      <c r="C17" s="159" t="s">
        <v>215</v>
      </c>
      <c r="D17" s="160" t="s">
        <v>216</v>
      </c>
      <c r="E17" s="160" t="s">
        <v>110</v>
      </c>
      <c r="F17" s="160" t="s">
        <v>101</v>
      </c>
      <c r="G17" s="160" t="s">
        <v>217</v>
      </c>
      <c r="H17" s="160" t="s">
        <v>218</v>
      </c>
      <c r="I17" s="169">
        <v>175308</v>
      </c>
      <c r="J17" s="169">
        <v>175308</v>
      </c>
      <c r="K17" s="44"/>
      <c r="L17" s="44"/>
      <c r="M17" s="169">
        <v>175308</v>
      </c>
      <c r="N17" s="44"/>
      <c r="O17" s="44"/>
      <c r="P17" s="44"/>
      <c r="Q17" s="44"/>
      <c r="R17" s="44"/>
      <c r="S17" s="44"/>
      <c r="T17" s="44"/>
      <c r="U17" s="44"/>
      <c r="V17" s="44"/>
      <c r="W17" s="44"/>
      <c r="X17" s="44"/>
    </row>
    <row r="18" ht="19" customHeight="1" spans="1:24">
      <c r="A18" s="44" t="s">
        <v>69</v>
      </c>
      <c r="B18" s="44" t="s">
        <v>69</v>
      </c>
      <c r="C18" s="159" t="s">
        <v>215</v>
      </c>
      <c r="D18" s="160" t="s">
        <v>216</v>
      </c>
      <c r="E18" s="160" t="s">
        <v>110</v>
      </c>
      <c r="F18" s="160" t="s">
        <v>101</v>
      </c>
      <c r="G18" s="160" t="s">
        <v>219</v>
      </c>
      <c r="H18" s="160" t="s">
        <v>220</v>
      </c>
      <c r="I18" s="169">
        <v>251184</v>
      </c>
      <c r="J18" s="169">
        <v>251184</v>
      </c>
      <c r="K18" s="44"/>
      <c r="L18" s="44"/>
      <c r="M18" s="169">
        <v>251184</v>
      </c>
      <c r="N18" s="44"/>
      <c r="O18" s="44"/>
      <c r="P18" s="44"/>
      <c r="Q18" s="44"/>
      <c r="R18" s="44"/>
      <c r="S18" s="44"/>
      <c r="T18" s="44"/>
      <c r="U18" s="44"/>
      <c r="V18" s="44"/>
      <c r="W18" s="44"/>
      <c r="X18" s="44"/>
    </row>
    <row r="19" ht="19" customHeight="1" spans="1:24">
      <c r="A19" s="44" t="s">
        <v>69</v>
      </c>
      <c r="B19" s="44" t="s">
        <v>69</v>
      </c>
      <c r="C19" s="159" t="s">
        <v>215</v>
      </c>
      <c r="D19" s="160" t="s">
        <v>216</v>
      </c>
      <c r="E19" s="160" t="s">
        <v>110</v>
      </c>
      <c r="F19" s="160" t="s">
        <v>101</v>
      </c>
      <c r="G19" s="160" t="s">
        <v>199</v>
      </c>
      <c r="H19" s="160" t="s">
        <v>200</v>
      </c>
      <c r="I19" s="169">
        <v>14609</v>
      </c>
      <c r="J19" s="169">
        <v>14609</v>
      </c>
      <c r="K19" s="44"/>
      <c r="L19" s="44"/>
      <c r="M19" s="169">
        <v>14609</v>
      </c>
      <c r="N19" s="44"/>
      <c r="O19" s="44"/>
      <c r="P19" s="44"/>
      <c r="Q19" s="44"/>
      <c r="R19" s="44"/>
      <c r="S19" s="44"/>
      <c r="T19" s="44"/>
      <c r="U19" s="44"/>
      <c r="V19" s="44"/>
      <c r="W19" s="44"/>
      <c r="X19" s="44"/>
    </row>
    <row r="20" ht="19" customHeight="1" spans="1:24">
      <c r="A20" s="44" t="s">
        <v>69</v>
      </c>
      <c r="B20" s="44" t="s">
        <v>69</v>
      </c>
      <c r="C20" s="229" t="s">
        <v>221</v>
      </c>
      <c r="D20" s="160" t="s">
        <v>222</v>
      </c>
      <c r="E20" s="160" t="s">
        <v>110</v>
      </c>
      <c r="F20" s="160" t="s">
        <v>101</v>
      </c>
      <c r="G20" s="160" t="s">
        <v>223</v>
      </c>
      <c r="H20" s="160" t="s">
        <v>224</v>
      </c>
      <c r="I20" s="169">
        <v>17228</v>
      </c>
      <c r="J20" s="169">
        <v>17228</v>
      </c>
      <c r="K20" s="44"/>
      <c r="L20" s="44"/>
      <c r="M20" s="169">
        <v>17228</v>
      </c>
      <c r="N20" s="44"/>
      <c r="O20" s="44"/>
      <c r="P20" s="44"/>
      <c r="Q20" s="44"/>
      <c r="R20" s="44"/>
      <c r="S20" s="44"/>
      <c r="T20" s="44"/>
      <c r="U20" s="44"/>
      <c r="V20" s="44"/>
      <c r="W20" s="44"/>
      <c r="X20" s="44"/>
    </row>
    <row r="21" ht="19" customHeight="1" spans="1:24">
      <c r="A21" s="44" t="s">
        <v>69</v>
      </c>
      <c r="B21" s="44" t="s">
        <v>69</v>
      </c>
      <c r="C21" s="229" t="s">
        <v>221</v>
      </c>
      <c r="D21" s="160" t="s">
        <v>222</v>
      </c>
      <c r="E21" s="160" t="s">
        <v>110</v>
      </c>
      <c r="F21" s="160" t="s">
        <v>101</v>
      </c>
      <c r="G21" s="160" t="s">
        <v>225</v>
      </c>
      <c r="H21" s="160" t="s">
        <v>226</v>
      </c>
      <c r="I21" s="169">
        <v>12000</v>
      </c>
      <c r="J21" s="169">
        <v>12000</v>
      </c>
      <c r="K21" s="44"/>
      <c r="L21" s="44"/>
      <c r="M21" s="169">
        <v>12000</v>
      </c>
      <c r="N21" s="44"/>
      <c r="O21" s="44"/>
      <c r="P21" s="44"/>
      <c r="Q21" s="44"/>
      <c r="R21" s="44"/>
      <c r="S21" s="44"/>
      <c r="T21" s="44"/>
      <c r="U21" s="44"/>
      <c r="V21" s="44"/>
      <c r="W21" s="44"/>
      <c r="X21" s="44"/>
    </row>
    <row r="22" ht="19" customHeight="1" spans="1:24">
      <c r="A22" s="44" t="s">
        <v>69</v>
      </c>
      <c r="B22" s="44" t="s">
        <v>69</v>
      </c>
      <c r="C22" s="229" t="s">
        <v>221</v>
      </c>
      <c r="D22" s="160" t="s">
        <v>222</v>
      </c>
      <c r="E22" s="160" t="s">
        <v>110</v>
      </c>
      <c r="F22" s="160" t="s">
        <v>101</v>
      </c>
      <c r="G22" s="160" t="s">
        <v>203</v>
      </c>
      <c r="H22" s="160" t="s">
        <v>204</v>
      </c>
      <c r="I22" s="169">
        <v>3600</v>
      </c>
      <c r="J22" s="169">
        <v>3600</v>
      </c>
      <c r="K22" s="44"/>
      <c r="L22" s="44"/>
      <c r="M22" s="169">
        <v>3600</v>
      </c>
      <c r="N22" s="44"/>
      <c r="O22" s="44"/>
      <c r="P22" s="44"/>
      <c r="Q22" s="44"/>
      <c r="R22" s="44"/>
      <c r="S22" s="44"/>
      <c r="T22" s="44"/>
      <c r="U22" s="44"/>
      <c r="V22" s="44"/>
      <c r="W22" s="44"/>
      <c r="X22" s="44"/>
    </row>
    <row r="23" ht="19" customHeight="1" spans="1:24">
      <c r="A23" s="44" t="s">
        <v>69</v>
      </c>
      <c r="B23" s="44" t="s">
        <v>69</v>
      </c>
      <c r="C23" s="159" t="s">
        <v>227</v>
      </c>
      <c r="D23" s="160" t="s">
        <v>228</v>
      </c>
      <c r="E23" s="160" t="s">
        <v>106</v>
      </c>
      <c r="F23" s="160" t="s">
        <v>107</v>
      </c>
      <c r="G23" s="160" t="s">
        <v>229</v>
      </c>
      <c r="H23" s="160" t="s">
        <v>230</v>
      </c>
      <c r="I23" s="169">
        <v>82188</v>
      </c>
      <c r="J23" s="169">
        <v>82188</v>
      </c>
      <c r="K23" s="44"/>
      <c r="L23" s="44"/>
      <c r="M23" s="169">
        <v>82188</v>
      </c>
      <c r="N23" s="44"/>
      <c r="O23" s="44"/>
      <c r="P23" s="44"/>
      <c r="Q23" s="44"/>
      <c r="R23" s="44"/>
      <c r="S23" s="44"/>
      <c r="T23" s="44"/>
      <c r="U23" s="44"/>
      <c r="V23" s="44"/>
      <c r="W23" s="44"/>
      <c r="X23" s="44"/>
    </row>
    <row r="24" ht="19" customHeight="1" spans="1:24">
      <c r="A24" s="44" t="s">
        <v>69</v>
      </c>
      <c r="B24" s="44" t="s">
        <v>69</v>
      </c>
      <c r="C24" s="159" t="s">
        <v>227</v>
      </c>
      <c r="D24" s="160" t="s">
        <v>228</v>
      </c>
      <c r="E24" s="160" t="s">
        <v>117</v>
      </c>
      <c r="F24" s="160" t="s">
        <v>118</v>
      </c>
      <c r="G24" s="160" t="s">
        <v>231</v>
      </c>
      <c r="H24" s="160" t="s">
        <v>232</v>
      </c>
      <c r="I24" s="169">
        <v>41832</v>
      </c>
      <c r="J24" s="169">
        <v>41832</v>
      </c>
      <c r="K24" s="44"/>
      <c r="L24" s="44"/>
      <c r="M24" s="169">
        <v>41832</v>
      </c>
      <c r="N24" s="44"/>
      <c r="O24" s="44"/>
      <c r="P24" s="44"/>
      <c r="Q24" s="44"/>
      <c r="R24" s="44"/>
      <c r="S24" s="44"/>
      <c r="T24" s="44"/>
      <c r="U24" s="44"/>
      <c r="V24" s="44"/>
      <c r="W24" s="44"/>
      <c r="X24" s="44"/>
    </row>
    <row r="25" ht="19" customHeight="1" spans="1:24">
      <c r="A25" s="44" t="s">
        <v>69</v>
      </c>
      <c r="B25" s="44" t="s">
        <v>69</v>
      </c>
      <c r="C25" s="159" t="s">
        <v>227</v>
      </c>
      <c r="D25" s="160" t="s">
        <v>228</v>
      </c>
      <c r="E25" s="160" t="s">
        <v>119</v>
      </c>
      <c r="F25" s="160" t="s">
        <v>120</v>
      </c>
      <c r="G25" s="160" t="s">
        <v>233</v>
      </c>
      <c r="H25" s="160" t="s">
        <v>234</v>
      </c>
      <c r="I25" s="169">
        <v>25080</v>
      </c>
      <c r="J25" s="169">
        <v>25080</v>
      </c>
      <c r="K25" s="44"/>
      <c r="L25" s="44"/>
      <c r="M25" s="169">
        <v>25080</v>
      </c>
      <c r="N25" s="44"/>
      <c r="O25" s="44"/>
      <c r="P25" s="44"/>
      <c r="Q25" s="44"/>
      <c r="R25" s="44"/>
      <c r="S25" s="44"/>
      <c r="T25" s="44"/>
      <c r="U25" s="44"/>
      <c r="V25" s="44"/>
      <c r="W25" s="44"/>
      <c r="X25" s="44"/>
    </row>
    <row r="26" ht="19" customHeight="1" spans="1:24">
      <c r="A26" s="44" t="s">
        <v>69</v>
      </c>
      <c r="B26" s="44" t="s">
        <v>69</v>
      </c>
      <c r="C26" s="159" t="s">
        <v>227</v>
      </c>
      <c r="D26" s="160" t="s">
        <v>228</v>
      </c>
      <c r="E26" s="160" t="s">
        <v>121</v>
      </c>
      <c r="F26" s="160" t="s">
        <v>122</v>
      </c>
      <c r="G26" s="160" t="s">
        <v>235</v>
      </c>
      <c r="H26" s="160" t="s">
        <v>236</v>
      </c>
      <c r="I26" s="169">
        <v>2640</v>
      </c>
      <c r="J26" s="169">
        <v>2640</v>
      </c>
      <c r="K26" s="44"/>
      <c r="L26" s="44"/>
      <c r="M26" s="169">
        <v>2640</v>
      </c>
      <c r="N26" s="44"/>
      <c r="O26" s="44"/>
      <c r="P26" s="44"/>
      <c r="Q26" s="44"/>
      <c r="R26" s="44"/>
      <c r="S26" s="44"/>
      <c r="T26" s="44"/>
      <c r="U26" s="44"/>
      <c r="V26" s="44"/>
      <c r="W26" s="44"/>
      <c r="X26" s="44"/>
    </row>
    <row r="27" ht="19" customHeight="1" spans="1:24">
      <c r="A27" s="44" t="s">
        <v>69</v>
      </c>
      <c r="B27" s="44" t="s">
        <v>69</v>
      </c>
      <c r="C27" s="159" t="s">
        <v>227</v>
      </c>
      <c r="D27" s="160" t="s">
        <v>228</v>
      </c>
      <c r="E27" s="160" t="s">
        <v>121</v>
      </c>
      <c r="F27" s="160" t="s">
        <v>122</v>
      </c>
      <c r="G27" s="160" t="s">
        <v>235</v>
      </c>
      <c r="H27" s="160" t="s">
        <v>236</v>
      </c>
      <c r="I27" s="169">
        <v>1056</v>
      </c>
      <c r="J27" s="169">
        <v>1056</v>
      </c>
      <c r="K27" s="44"/>
      <c r="L27" s="44"/>
      <c r="M27" s="169">
        <v>1056</v>
      </c>
      <c r="N27" s="44"/>
      <c r="O27" s="44"/>
      <c r="P27" s="44"/>
      <c r="Q27" s="44"/>
      <c r="R27" s="44"/>
      <c r="S27" s="44"/>
      <c r="T27" s="44"/>
      <c r="U27" s="44"/>
      <c r="V27" s="44"/>
      <c r="W27" s="44"/>
      <c r="X27" s="44"/>
    </row>
    <row r="28" customHeight="1" spans="1:24">
      <c r="A28" s="162" t="s">
        <v>55</v>
      </c>
      <c r="B28" s="138"/>
      <c r="C28" s="138"/>
      <c r="D28" s="139"/>
      <c r="E28" s="44"/>
      <c r="F28" s="44"/>
      <c r="G28" s="44"/>
      <c r="H28" s="44"/>
      <c r="I28" s="44">
        <f t="shared" ref="I28:M28" si="0">SUM(I10:I27)</f>
        <v>964193</v>
      </c>
      <c r="J28" s="44">
        <f t="shared" si="0"/>
        <v>964193</v>
      </c>
      <c r="K28" s="44"/>
      <c r="L28" s="44"/>
      <c r="M28" s="44">
        <f t="shared" si="0"/>
        <v>964193</v>
      </c>
      <c r="N28" s="44"/>
      <c r="O28" s="44"/>
      <c r="P28" s="44"/>
      <c r="Q28" s="44"/>
      <c r="R28" s="44"/>
      <c r="S28" s="44"/>
      <c r="T28" s="44"/>
      <c r="U28" s="44"/>
      <c r="V28" s="44"/>
      <c r="W28" s="44"/>
      <c r="X28" s="44"/>
    </row>
  </sheetData>
  <mergeCells count="31">
    <mergeCell ref="A3:X3"/>
    <mergeCell ref="A4:H4"/>
    <mergeCell ref="I5:X5"/>
    <mergeCell ref="J6:N6"/>
    <mergeCell ref="O6:Q6"/>
    <mergeCell ref="S6:X6"/>
    <mergeCell ref="A28:D2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workbookViewId="0">
      <pane ySplit="1" topLeftCell="A3" activePane="bottomLeft" state="frozen"/>
      <selection/>
      <selection pane="bottomLeft" activeCell="A1" sqref="A1"/>
    </sheetView>
  </sheetViews>
  <sheetFormatPr defaultColWidth="9.14166666666667" defaultRowHeight="14.25" customHeight="1"/>
  <cols>
    <col min="1" max="1" width="17.1833333333333" style="1" customWidth="1"/>
    <col min="2" max="2" width="18.9083333333333" style="1" customWidth="1"/>
    <col min="3" max="3" width="32.8416666666667" style="1" customWidth="1"/>
    <col min="4" max="4" width="23.8583333333333" customWidth="1"/>
    <col min="5" max="5" width="11.1416666666667" style="1" customWidth="1"/>
    <col min="6" max="6" width="17.7083333333333" style="1" customWidth="1"/>
    <col min="7" max="7" width="9.85833333333333" style="1" customWidth="1"/>
    <col min="8" max="8" width="17.7083333333333" style="1" customWidth="1"/>
    <col min="9" max="9" width="20" style="1" customWidth="1"/>
    <col min="10"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2:23">
      <c r="B2" s="142"/>
      <c r="E2" s="3"/>
      <c r="F2" s="3"/>
      <c r="G2" s="3"/>
      <c r="H2" s="3"/>
      <c r="U2" s="154"/>
      <c r="W2" s="155" t="s">
        <v>237</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"单位名称："&amp;"昆明市五华区红十字会"</f>
        <v>单位名称：昆明市五华区红十字会</v>
      </c>
      <c r="B4" s="31"/>
      <c r="C4" s="31"/>
      <c r="D4" s="31"/>
      <c r="E4" s="31"/>
      <c r="F4" s="31"/>
      <c r="G4" s="31"/>
      <c r="H4" s="31"/>
      <c r="I4" s="21"/>
      <c r="J4" s="22"/>
      <c r="K4" s="22"/>
      <c r="L4" s="22"/>
      <c r="M4" s="22"/>
      <c r="N4" s="22"/>
      <c r="O4" s="22"/>
      <c r="P4" s="22"/>
      <c r="Q4" s="22"/>
      <c r="U4" s="154"/>
      <c r="W4" s="125" t="s">
        <v>1</v>
      </c>
    </row>
    <row r="5" ht="21.75" customHeight="1" spans="1:23">
      <c r="A5" s="7" t="s">
        <v>238</v>
      </c>
      <c r="B5" s="8" t="s">
        <v>178</v>
      </c>
      <c r="C5" s="7" t="s">
        <v>179</v>
      </c>
      <c r="D5" s="7" t="s">
        <v>239</v>
      </c>
      <c r="E5" s="8" t="s">
        <v>180</v>
      </c>
      <c r="F5" s="8" t="s">
        <v>181</v>
      </c>
      <c r="G5" s="8" t="s">
        <v>240</v>
      </c>
      <c r="H5" s="8" t="s">
        <v>241</v>
      </c>
      <c r="I5" s="37" t="s">
        <v>55</v>
      </c>
      <c r="J5" s="24" t="s">
        <v>242</v>
      </c>
      <c r="K5" s="25"/>
      <c r="L5" s="25"/>
      <c r="M5" s="26"/>
      <c r="N5" s="24" t="s">
        <v>186</v>
      </c>
      <c r="O5" s="25"/>
      <c r="P5" s="26"/>
      <c r="Q5" s="8" t="s">
        <v>61</v>
      </c>
      <c r="R5" s="24" t="s">
        <v>62</v>
      </c>
      <c r="S5" s="25"/>
      <c r="T5" s="25"/>
      <c r="U5" s="25"/>
      <c r="V5" s="25"/>
      <c r="W5" s="26"/>
    </row>
    <row r="6" ht="21.75" customHeight="1" spans="1:23">
      <c r="A6" s="9"/>
      <c r="B6" s="38"/>
      <c r="C6" s="9"/>
      <c r="D6" s="9"/>
      <c r="E6" s="10"/>
      <c r="F6" s="10"/>
      <c r="G6" s="10"/>
      <c r="H6" s="10"/>
      <c r="I6" s="38"/>
      <c r="J6" s="148" t="s">
        <v>58</v>
      </c>
      <c r="K6" s="149"/>
      <c r="L6" s="8" t="s">
        <v>59</v>
      </c>
      <c r="M6" s="8" t="s">
        <v>60</v>
      </c>
      <c r="N6" s="8" t="s">
        <v>58</v>
      </c>
      <c r="O6" s="8" t="s">
        <v>59</v>
      </c>
      <c r="P6" s="8" t="s">
        <v>60</v>
      </c>
      <c r="Q6" s="10"/>
      <c r="R6" s="8" t="s">
        <v>57</v>
      </c>
      <c r="S6" s="8" t="s">
        <v>64</v>
      </c>
      <c r="T6" s="8" t="s">
        <v>192</v>
      </c>
      <c r="U6" s="8" t="s">
        <v>66</v>
      </c>
      <c r="V6" s="8" t="s">
        <v>67</v>
      </c>
      <c r="W6" s="8" t="s">
        <v>68</v>
      </c>
    </row>
    <row r="7" ht="21" customHeight="1" spans="1:23">
      <c r="A7" s="38"/>
      <c r="B7" s="38"/>
      <c r="C7" s="38"/>
      <c r="D7" s="38"/>
      <c r="E7" s="38"/>
      <c r="F7" s="38"/>
      <c r="G7" s="38"/>
      <c r="H7" s="38"/>
      <c r="I7" s="38"/>
      <c r="J7" s="150" t="s">
        <v>57</v>
      </c>
      <c r="K7" s="151"/>
      <c r="L7" s="38"/>
      <c r="M7" s="38"/>
      <c r="N7" s="38"/>
      <c r="O7" s="38"/>
      <c r="P7" s="38"/>
      <c r="Q7" s="38"/>
      <c r="R7" s="38"/>
      <c r="S7" s="38"/>
      <c r="T7" s="38"/>
      <c r="U7" s="38"/>
      <c r="V7" s="38"/>
      <c r="W7" s="38"/>
    </row>
    <row r="8" ht="39.75" customHeight="1" spans="1:23">
      <c r="A8" s="11"/>
      <c r="B8" s="28"/>
      <c r="C8" s="11"/>
      <c r="D8" s="11"/>
      <c r="E8" s="12"/>
      <c r="F8" s="12"/>
      <c r="G8" s="12"/>
      <c r="H8" s="12"/>
      <c r="I8" s="28"/>
      <c r="J8" s="73" t="s">
        <v>57</v>
      </c>
      <c r="K8" s="73" t="s">
        <v>243</v>
      </c>
      <c r="L8" s="12"/>
      <c r="M8" s="12"/>
      <c r="N8" s="12"/>
      <c r="O8" s="12"/>
      <c r="P8" s="12"/>
      <c r="Q8" s="12"/>
      <c r="R8" s="12"/>
      <c r="S8" s="12"/>
      <c r="T8" s="12"/>
      <c r="U8" s="28"/>
      <c r="V8" s="12"/>
      <c r="W8" s="12"/>
    </row>
    <row r="9" ht="21" customHeight="1" spans="1:23">
      <c r="A9" s="13">
        <v>1</v>
      </c>
      <c r="B9" s="13">
        <v>2</v>
      </c>
      <c r="C9" s="13">
        <v>3</v>
      </c>
      <c r="D9" s="13">
        <v>4</v>
      </c>
      <c r="E9" s="13">
        <v>5</v>
      </c>
      <c r="F9" s="13">
        <v>6</v>
      </c>
      <c r="G9" s="13">
        <v>7</v>
      </c>
      <c r="H9" s="13">
        <v>8</v>
      </c>
      <c r="I9" s="13">
        <v>9</v>
      </c>
      <c r="J9" s="13">
        <v>10</v>
      </c>
      <c r="K9" s="13">
        <v>11</v>
      </c>
      <c r="L9" s="44">
        <v>12</v>
      </c>
      <c r="M9" s="44">
        <v>13</v>
      </c>
      <c r="N9" s="44">
        <v>14</v>
      </c>
      <c r="O9" s="44">
        <v>15</v>
      </c>
      <c r="P9" s="44">
        <v>16</v>
      </c>
      <c r="Q9" s="44">
        <v>17</v>
      </c>
      <c r="R9" s="44">
        <v>18</v>
      </c>
      <c r="S9" s="44">
        <v>19</v>
      </c>
      <c r="T9" s="44">
        <v>20</v>
      </c>
      <c r="U9" s="13">
        <v>21</v>
      </c>
      <c r="V9" s="44">
        <v>22</v>
      </c>
      <c r="W9" s="13">
        <v>23</v>
      </c>
    </row>
    <row r="10" ht="26" customHeight="1" spans="1:23">
      <c r="A10" s="143"/>
      <c r="B10" s="13"/>
      <c r="C10" s="143"/>
      <c r="D10" s="13"/>
      <c r="E10" s="13"/>
      <c r="F10" s="13"/>
      <c r="G10" s="143"/>
      <c r="H10" s="143"/>
      <c r="I10" s="143">
        <v>89000</v>
      </c>
      <c r="J10" s="143">
        <v>89000</v>
      </c>
      <c r="K10" s="143">
        <v>89000</v>
      </c>
      <c r="L10" s="44"/>
      <c r="M10" s="44"/>
      <c r="N10" s="44"/>
      <c r="O10" s="44"/>
      <c r="P10" s="44"/>
      <c r="Q10" s="44"/>
      <c r="R10" s="44"/>
      <c r="S10" s="44"/>
      <c r="T10" s="44"/>
      <c r="U10" s="13"/>
      <c r="V10" s="44"/>
      <c r="W10" s="13"/>
    </row>
    <row r="11" ht="30" customHeight="1" spans="1:23">
      <c r="A11" s="15" t="s">
        <v>244</v>
      </c>
      <c r="B11" s="144" t="s">
        <v>245</v>
      </c>
      <c r="C11" s="16" t="s">
        <v>246</v>
      </c>
      <c r="D11" s="13" t="s">
        <v>69</v>
      </c>
      <c r="E11" s="144" t="s">
        <v>100</v>
      </c>
      <c r="F11" s="144" t="s">
        <v>101</v>
      </c>
      <c r="G11" s="15" t="s">
        <v>247</v>
      </c>
      <c r="H11" s="15" t="s">
        <v>248</v>
      </c>
      <c r="I11" s="152">
        <v>60000</v>
      </c>
      <c r="J11" s="152">
        <v>60000</v>
      </c>
      <c r="K11" s="152">
        <v>60000</v>
      </c>
      <c r="L11" s="44"/>
      <c r="M11" s="44"/>
      <c r="N11" s="44"/>
      <c r="O11" s="44"/>
      <c r="P11" s="44"/>
      <c r="Q11" s="44"/>
      <c r="R11" s="44"/>
      <c r="S11" s="44"/>
      <c r="T11" s="44"/>
      <c r="U11" s="13"/>
      <c r="V11" s="44"/>
      <c r="W11" s="13"/>
    </row>
    <row r="12" ht="23" customHeight="1" spans="1:23">
      <c r="A12" s="15" t="s">
        <v>244</v>
      </c>
      <c r="B12" s="144" t="s">
        <v>245</v>
      </c>
      <c r="C12" s="16" t="s">
        <v>246</v>
      </c>
      <c r="D12" s="13" t="s">
        <v>69</v>
      </c>
      <c r="E12" s="144" t="s">
        <v>100</v>
      </c>
      <c r="F12" s="144" t="s">
        <v>101</v>
      </c>
      <c r="G12" s="15" t="s">
        <v>249</v>
      </c>
      <c r="H12" s="15" t="s">
        <v>250</v>
      </c>
      <c r="I12" s="152">
        <v>12000</v>
      </c>
      <c r="J12" s="152">
        <v>12000</v>
      </c>
      <c r="K12" s="152">
        <v>12000</v>
      </c>
      <c r="L12" s="44"/>
      <c r="M12" s="44"/>
      <c r="N12" s="44"/>
      <c r="O12" s="44"/>
      <c r="P12" s="44"/>
      <c r="Q12" s="44"/>
      <c r="R12" s="44"/>
      <c r="S12" s="44"/>
      <c r="T12" s="44"/>
      <c r="U12" s="13"/>
      <c r="V12" s="44"/>
      <c r="W12" s="13"/>
    </row>
    <row r="13" ht="23" customHeight="1" spans="1:23">
      <c r="A13" s="15" t="s">
        <v>244</v>
      </c>
      <c r="B13" s="144" t="s">
        <v>245</v>
      </c>
      <c r="C13" s="16" t="s">
        <v>246</v>
      </c>
      <c r="D13" s="13" t="s">
        <v>69</v>
      </c>
      <c r="E13" s="144" t="s">
        <v>100</v>
      </c>
      <c r="F13" s="144" t="s">
        <v>101</v>
      </c>
      <c r="G13" s="15" t="s">
        <v>251</v>
      </c>
      <c r="H13" s="15" t="s">
        <v>252</v>
      </c>
      <c r="I13" s="152">
        <v>8000</v>
      </c>
      <c r="J13" s="152">
        <v>8000</v>
      </c>
      <c r="K13" s="152">
        <v>8000</v>
      </c>
      <c r="L13" s="44"/>
      <c r="M13" s="44"/>
      <c r="N13" s="44"/>
      <c r="O13" s="44"/>
      <c r="P13" s="44"/>
      <c r="Q13" s="44"/>
      <c r="R13" s="44"/>
      <c r="S13" s="44"/>
      <c r="T13" s="44"/>
      <c r="U13" s="13"/>
      <c r="V13" s="44"/>
      <c r="W13" s="13"/>
    </row>
    <row r="14" ht="23" customHeight="1" spans="1:23">
      <c r="A14" s="15" t="s">
        <v>253</v>
      </c>
      <c r="B14" s="145" t="s">
        <v>254</v>
      </c>
      <c r="C14" s="16" t="s">
        <v>255</v>
      </c>
      <c r="D14" s="13" t="s">
        <v>69</v>
      </c>
      <c r="E14" s="15" t="s">
        <v>110</v>
      </c>
      <c r="F14" s="144" t="s">
        <v>101</v>
      </c>
      <c r="G14" s="15" t="s">
        <v>209</v>
      </c>
      <c r="H14" s="15" t="s">
        <v>210</v>
      </c>
      <c r="I14" s="152">
        <v>9000</v>
      </c>
      <c r="J14" s="152">
        <v>9000</v>
      </c>
      <c r="K14" s="152">
        <v>9000</v>
      </c>
      <c r="L14" s="44"/>
      <c r="M14" s="44"/>
      <c r="N14" s="44"/>
      <c r="O14" s="44"/>
      <c r="P14" s="44"/>
      <c r="Q14" s="44"/>
      <c r="R14" s="44"/>
      <c r="S14" s="44"/>
      <c r="T14" s="44"/>
      <c r="U14" s="13"/>
      <c r="V14" s="44"/>
      <c r="W14" s="13"/>
    </row>
    <row r="15" ht="15" customHeight="1" spans="1:23">
      <c r="A15" s="13"/>
      <c r="B15" s="13"/>
      <c r="C15" s="13"/>
      <c r="D15" s="13"/>
      <c r="E15" s="13"/>
      <c r="F15" s="13"/>
      <c r="G15" s="13"/>
      <c r="H15" s="13"/>
      <c r="I15" s="152"/>
      <c r="J15" s="13"/>
      <c r="K15" s="13"/>
      <c r="L15" s="44"/>
      <c r="M15" s="44"/>
      <c r="N15" s="44"/>
      <c r="O15" s="44"/>
      <c r="P15" s="44"/>
      <c r="Q15" s="44"/>
      <c r="R15" s="44"/>
      <c r="S15" s="44"/>
      <c r="T15" s="44"/>
      <c r="U15" s="13"/>
      <c r="V15" s="44"/>
      <c r="W15" s="13"/>
    </row>
    <row r="16" ht="15" customHeight="1" spans="1:23">
      <c r="A16" s="13"/>
      <c r="B16" s="13"/>
      <c r="C16" s="13"/>
      <c r="D16" s="13"/>
      <c r="E16" s="13"/>
      <c r="F16" s="13"/>
      <c r="G16" s="13"/>
      <c r="H16" s="13"/>
      <c r="I16" s="13"/>
      <c r="J16" s="13"/>
      <c r="K16" s="13"/>
      <c r="L16" s="44"/>
      <c r="M16" s="44"/>
      <c r="N16" s="44"/>
      <c r="O16" s="44"/>
      <c r="P16" s="44"/>
      <c r="Q16" s="44"/>
      <c r="R16" s="44"/>
      <c r="S16" s="44"/>
      <c r="T16" s="44"/>
      <c r="U16" s="13"/>
      <c r="V16" s="44"/>
      <c r="W16" s="13"/>
    </row>
    <row r="17" ht="15" customHeight="1" spans="1:23">
      <c r="A17" s="13"/>
      <c r="B17" s="13"/>
      <c r="C17" s="13"/>
      <c r="D17" s="13"/>
      <c r="E17" s="13"/>
      <c r="F17" s="13"/>
      <c r="G17" s="13"/>
      <c r="H17" s="13"/>
      <c r="I17" s="13"/>
      <c r="J17" s="13"/>
      <c r="K17" s="13"/>
      <c r="L17" s="44"/>
      <c r="M17" s="44"/>
      <c r="N17" s="44"/>
      <c r="O17" s="44"/>
      <c r="P17" s="44"/>
      <c r="Q17" s="44"/>
      <c r="R17" s="44"/>
      <c r="S17" s="44"/>
      <c r="T17" s="44"/>
      <c r="U17" s="13"/>
      <c r="V17" s="44"/>
      <c r="W17" s="13"/>
    </row>
    <row r="18" ht="15" customHeight="1" spans="1:23">
      <c r="A18" s="13"/>
      <c r="B18" s="13"/>
      <c r="C18" s="13"/>
      <c r="D18" s="13"/>
      <c r="E18" s="13"/>
      <c r="F18" s="13"/>
      <c r="G18" s="13"/>
      <c r="H18" s="13"/>
      <c r="I18" s="13"/>
      <c r="J18" s="13"/>
      <c r="K18" s="13"/>
      <c r="L18" s="44"/>
      <c r="M18" s="44"/>
      <c r="N18" s="44"/>
      <c r="O18" s="44"/>
      <c r="P18" s="44"/>
      <c r="Q18" s="44"/>
      <c r="R18" s="44"/>
      <c r="S18" s="44"/>
      <c r="T18" s="44"/>
      <c r="U18" s="13"/>
      <c r="V18" s="44"/>
      <c r="W18" s="13"/>
    </row>
    <row r="19" ht="15" customHeight="1" spans="1:23">
      <c r="A19" s="13"/>
      <c r="B19" s="13"/>
      <c r="C19" s="13"/>
      <c r="D19" s="13"/>
      <c r="E19" s="13"/>
      <c r="F19" s="13"/>
      <c r="G19" s="13"/>
      <c r="H19" s="13"/>
      <c r="I19" s="13"/>
      <c r="J19" s="13"/>
      <c r="K19" s="13"/>
      <c r="L19" s="44"/>
      <c r="M19" s="44"/>
      <c r="N19" s="44"/>
      <c r="O19" s="44"/>
      <c r="P19" s="44"/>
      <c r="Q19" s="44"/>
      <c r="R19" s="44"/>
      <c r="S19" s="44"/>
      <c r="T19" s="44"/>
      <c r="U19" s="13"/>
      <c r="V19" s="44"/>
      <c r="W19" s="13"/>
    </row>
    <row r="20" ht="15" customHeight="1" spans="1:23">
      <c r="A20" s="13"/>
      <c r="B20" s="13"/>
      <c r="C20" s="13"/>
      <c r="D20" s="13"/>
      <c r="E20" s="13"/>
      <c r="F20" s="13"/>
      <c r="G20" s="13"/>
      <c r="H20" s="13"/>
      <c r="I20" s="13"/>
      <c r="J20" s="13"/>
      <c r="K20" s="13"/>
      <c r="L20" s="44"/>
      <c r="M20" s="44"/>
      <c r="N20" s="44"/>
      <c r="O20" s="44"/>
      <c r="P20" s="44"/>
      <c r="Q20" s="44"/>
      <c r="R20" s="44"/>
      <c r="S20" s="44"/>
      <c r="T20" s="44"/>
      <c r="U20" s="13"/>
      <c r="V20" s="44"/>
      <c r="W20" s="13"/>
    </row>
    <row r="21" ht="21.75" customHeight="1" spans="1:23">
      <c r="A21" s="77"/>
      <c r="B21" s="77"/>
      <c r="C21" s="77"/>
      <c r="D21" s="74"/>
      <c r="E21" s="77"/>
      <c r="F21" s="77"/>
      <c r="G21" s="77"/>
      <c r="H21" s="77"/>
      <c r="I21" s="153"/>
      <c r="J21" s="86"/>
      <c r="K21" s="86"/>
      <c r="L21" s="86"/>
      <c r="M21" s="86"/>
      <c r="N21" s="86"/>
      <c r="O21" s="86"/>
      <c r="P21" s="86"/>
      <c r="Q21" s="86"/>
      <c r="R21" s="86"/>
      <c r="S21" s="86"/>
      <c r="T21" s="86"/>
      <c r="U21" s="86"/>
      <c r="V21" s="86"/>
      <c r="W21" s="86"/>
    </row>
    <row r="22" ht="18.75" customHeight="1" spans="1:23">
      <c r="A22" s="35" t="s">
        <v>256</v>
      </c>
      <c r="B22" s="146"/>
      <c r="C22" s="146"/>
      <c r="D22" s="36"/>
      <c r="E22" s="146"/>
      <c r="F22" s="146"/>
      <c r="G22" s="146"/>
      <c r="H22" s="147"/>
      <c r="I22" s="153"/>
      <c r="J22" s="86"/>
      <c r="K22" s="86"/>
      <c r="L22" s="86"/>
      <c r="M22" s="86"/>
      <c r="N22" s="86"/>
      <c r="O22" s="86"/>
      <c r="P22" s="86"/>
      <c r="Q22" s="86"/>
      <c r="R22" s="86"/>
      <c r="S22" s="86"/>
      <c r="T22" s="86"/>
      <c r="U22" s="86"/>
      <c r="V22" s="86"/>
      <c r="W22" s="86"/>
    </row>
  </sheetData>
  <mergeCells count="28">
    <mergeCell ref="A3:W3"/>
    <mergeCell ref="A4:H4"/>
    <mergeCell ref="J5:M5"/>
    <mergeCell ref="N5:P5"/>
    <mergeCell ref="R5:W5"/>
    <mergeCell ref="A22:H2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workbookViewId="0">
      <pane ySplit="1" topLeftCell="A2" activePane="bottomLeft" state="frozen"/>
      <selection/>
      <selection pane="bottomLeft" activeCell="G36" sqref="G3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customHeight="1" spans="1:10">
      <c r="A1" s="2"/>
      <c r="B1" s="2"/>
      <c r="C1" s="2"/>
      <c r="D1" s="2"/>
      <c r="E1" s="2"/>
      <c r="F1" s="2"/>
      <c r="G1" s="2"/>
      <c r="H1" s="2"/>
      <c r="I1" s="2"/>
      <c r="J1" s="2"/>
    </row>
    <row r="2" ht="18" customHeight="1" spans="10:10">
      <c r="J2" s="42" t="s">
        <v>257</v>
      </c>
    </row>
    <row r="3" ht="39.75" customHeight="1" spans="1:10">
      <c r="A3" s="72" t="str">
        <f>"2025"&amp;"年部门项目支出绩效目标表"</f>
        <v>2025年部门项目支出绩效目标表</v>
      </c>
      <c r="B3" s="4"/>
      <c r="C3" s="4"/>
      <c r="D3" s="4"/>
      <c r="E3" s="4"/>
      <c r="F3" s="75"/>
      <c r="G3" s="4"/>
      <c r="H3" s="75"/>
      <c r="I3" s="75"/>
      <c r="J3" s="4"/>
    </row>
    <row r="4" ht="17.25" customHeight="1" spans="1:1">
      <c r="A4" s="5" t="str">
        <f>"单位名称："&amp;"昆明市五华区红十字会"</f>
        <v>单位名称：昆明市五华区红十字会</v>
      </c>
    </row>
    <row r="5" ht="44.25" customHeight="1" spans="1:10">
      <c r="A5" s="73" t="s">
        <v>179</v>
      </c>
      <c r="B5" s="73" t="s">
        <v>258</v>
      </c>
      <c r="C5" s="73" t="s">
        <v>259</v>
      </c>
      <c r="D5" s="73" t="s">
        <v>260</v>
      </c>
      <c r="E5" s="73" t="s">
        <v>261</v>
      </c>
      <c r="F5" s="76" t="s">
        <v>262</v>
      </c>
      <c r="G5" s="73" t="s">
        <v>263</v>
      </c>
      <c r="H5" s="76" t="s">
        <v>264</v>
      </c>
      <c r="I5" s="76" t="s">
        <v>265</v>
      </c>
      <c r="J5" s="73" t="s">
        <v>266</v>
      </c>
    </row>
    <row r="6" ht="18.75" customHeight="1" spans="1:10">
      <c r="A6" s="140">
        <v>1</v>
      </c>
      <c r="B6" s="140">
        <v>2</v>
      </c>
      <c r="C6" s="140">
        <v>3</v>
      </c>
      <c r="D6" s="140">
        <v>4</v>
      </c>
      <c r="E6" s="140">
        <v>5</v>
      </c>
      <c r="F6" s="44">
        <v>6</v>
      </c>
      <c r="G6" s="140">
        <v>7</v>
      </c>
      <c r="H6" s="44">
        <v>8</v>
      </c>
      <c r="I6" s="44">
        <v>9</v>
      </c>
      <c r="J6" s="140">
        <v>10</v>
      </c>
    </row>
    <row r="7" ht="42" customHeight="1" spans="1:10">
      <c r="A7" s="141" t="s">
        <v>69</v>
      </c>
      <c r="B7" s="141"/>
      <c r="C7" s="141"/>
      <c r="D7" s="141"/>
      <c r="E7" s="141"/>
      <c r="F7" s="141"/>
      <c r="G7" s="141"/>
      <c r="H7" s="141"/>
      <c r="I7" s="141"/>
      <c r="J7" s="141"/>
    </row>
    <row r="8" ht="42" customHeight="1" spans="1:10">
      <c r="A8" s="141" t="s">
        <v>246</v>
      </c>
      <c r="B8" s="141" t="s">
        <v>267</v>
      </c>
      <c r="C8" s="141" t="s">
        <v>268</v>
      </c>
      <c r="D8" s="141" t="s">
        <v>269</v>
      </c>
      <c r="E8" s="141" t="s">
        <v>270</v>
      </c>
      <c r="F8" s="141" t="s">
        <v>271</v>
      </c>
      <c r="G8" s="141" t="s">
        <v>272</v>
      </c>
      <c r="H8" s="141" t="s">
        <v>273</v>
      </c>
      <c r="I8" s="141" t="s">
        <v>274</v>
      </c>
      <c r="J8" s="141" t="s">
        <v>275</v>
      </c>
    </row>
    <row r="9" customHeight="1" spans="1:10">
      <c r="A9" s="141" t="s">
        <v>246</v>
      </c>
      <c r="B9" s="141" t="s">
        <v>267</v>
      </c>
      <c r="C9" s="141" t="s">
        <v>268</v>
      </c>
      <c r="D9" s="141" t="s">
        <v>269</v>
      </c>
      <c r="E9" s="141" t="s">
        <v>276</v>
      </c>
      <c r="F9" s="141" t="s">
        <v>271</v>
      </c>
      <c r="G9" s="141" t="s">
        <v>277</v>
      </c>
      <c r="H9" s="141" t="s">
        <v>278</v>
      </c>
      <c r="I9" s="141" t="s">
        <v>274</v>
      </c>
      <c r="J9" s="141" t="s">
        <v>279</v>
      </c>
    </row>
    <row r="10" customHeight="1" spans="1:10">
      <c r="A10" s="141" t="s">
        <v>246</v>
      </c>
      <c r="B10" s="141" t="s">
        <v>267</v>
      </c>
      <c r="C10" s="141" t="s">
        <v>268</v>
      </c>
      <c r="D10" s="141" t="s">
        <v>269</v>
      </c>
      <c r="E10" s="141" t="s">
        <v>280</v>
      </c>
      <c r="F10" s="141" t="s">
        <v>271</v>
      </c>
      <c r="G10" s="141" t="s">
        <v>82</v>
      </c>
      <c r="H10" s="141" t="s">
        <v>281</v>
      </c>
      <c r="I10" s="141" t="s">
        <v>274</v>
      </c>
      <c r="J10" s="141" t="s">
        <v>282</v>
      </c>
    </row>
    <row r="11" customHeight="1" spans="1:10">
      <c r="A11" s="141" t="s">
        <v>246</v>
      </c>
      <c r="B11" s="141" t="s">
        <v>267</v>
      </c>
      <c r="C11" s="141" t="s">
        <v>268</v>
      </c>
      <c r="D11" s="141" t="s">
        <v>283</v>
      </c>
      <c r="E11" s="141" t="s">
        <v>284</v>
      </c>
      <c r="F11" s="141" t="s">
        <v>285</v>
      </c>
      <c r="G11" s="141" t="s">
        <v>272</v>
      </c>
      <c r="H11" s="141" t="s">
        <v>286</v>
      </c>
      <c r="I11" s="141" t="s">
        <v>274</v>
      </c>
      <c r="J11" s="141" t="s">
        <v>287</v>
      </c>
    </row>
    <row r="12" customHeight="1" spans="1:10">
      <c r="A12" s="141" t="s">
        <v>246</v>
      </c>
      <c r="B12" s="141" t="s">
        <v>267</v>
      </c>
      <c r="C12" s="141" t="s">
        <v>268</v>
      </c>
      <c r="D12" s="141" t="s">
        <v>288</v>
      </c>
      <c r="E12" s="141" t="s">
        <v>289</v>
      </c>
      <c r="F12" s="141" t="s">
        <v>285</v>
      </c>
      <c r="G12" s="141" t="s">
        <v>290</v>
      </c>
      <c r="H12" s="141" t="s">
        <v>291</v>
      </c>
      <c r="I12" s="141" t="s">
        <v>274</v>
      </c>
      <c r="J12" s="141" t="s">
        <v>292</v>
      </c>
    </row>
    <row r="13" customHeight="1" spans="1:10">
      <c r="A13" s="141" t="s">
        <v>246</v>
      </c>
      <c r="B13" s="141" t="s">
        <v>267</v>
      </c>
      <c r="C13" s="141" t="s">
        <v>293</v>
      </c>
      <c r="D13" s="141" t="s">
        <v>294</v>
      </c>
      <c r="E13" s="141" t="s">
        <v>295</v>
      </c>
      <c r="F13" s="141" t="s">
        <v>271</v>
      </c>
      <c r="G13" s="141" t="s">
        <v>296</v>
      </c>
      <c r="H13" s="141" t="s">
        <v>286</v>
      </c>
      <c r="I13" s="141" t="s">
        <v>274</v>
      </c>
      <c r="J13" s="141" t="s">
        <v>279</v>
      </c>
    </row>
    <row r="14" customHeight="1" spans="1:10">
      <c r="A14" s="141" t="s">
        <v>246</v>
      </c>
      <c r="B14" s="141" t="s">
        <v>267</v>
      </c>
      <c r="C14" s="141" t="s">
        <v>297</v>
      </c>
      <c r="D14" s="141" t="s">
        <v>298</v>
      </c>
      <c r="E14" s="141" t="s">
        <v>299</v>
      </c>
      <c r="F14" s="141" t="s">
        <v>271</v>
      </c>
      <c r="G14" s="141" t="s">
        <v>300</v>
      </c>
      <c r="H14" s="141"/>
      <c r="I14" s="141" t="s">
        <v>301</v>
      </c>
      <c r="J14" s="141" t="s">
        <v>302</v>
      </c>
    </row>
    <row r="15" customHeight="1" spans="1:10">
      <c r="A15" s="141" t="s">
        <v>255</v>
      </c>
      <c r="B15" s="141" t="s">
        <v>303</v>
      </c>
      <c r="C15" s="141" t="s">
        <v>268</v>
      </c>
      <c r="D15" s="141" t="s">
        <v>269</v>
      </c>
      <c r="E15" s="141" t="s">
        <v>304</v>
      </c>
      <c r="F15" s="141" t="s">
        <v>285</v>
      </c>
      <c r="G15" s="141" t="s">
        <v>272</v>
      </c>
      <c r="H15" s="141" t="s">
        <v>286</v>
      </c>
      <c r="I15" s="141" t="s">
        <v>274</v>
      </c>
      <c r="J15" s="141" t="s">
        <v>305</v>
      </c>
    </row>
    <row r="16" customHeight="1" spans="1:10">
      <c r="A16" s="141" t="s">
        <v>255</v>
      </c>
      <c r="B16" s="141" t="s">
        <v>303</v>
      </c>
      <c r="C16" s="141" t="s">
        <v>268</v>
      </c>
      <c r="D16" s="141" t="s">
        <v>283</v>
      </c>
      <c r="E16" s="141" t="s">
        <v>306</v>
      </c>
      <c r="F16" s="141" t="s">
        <v>285</v>
      </c>
      <c r="G16" s="141" t="s">
        <v>272</v>
      </c>
      <c r="H16" s="141" t="s">
        <v>286</v>
      </c>
      <c r="I16" s="141" t="s">
        <v>274</v>
      </c>
      <c r="J16" s="141" t="s">
        <v>307</v>
      </c>
    </row>
    <row r="17" customHeight="1" spans="1:10">
      <c r="A17" s="141" t="s">
        <v>255</v>
      </c>
      <c r="B17" s="141" t="s">
        <v>303</v>
      </c>
      <c r="C17" s="141" t="s">
        <v>268</v>
      </c>
      <c r="D17" s="141" t="s">
        <v>288</v>
      </c>
      <c r="E17" s="141" t="s">
        <v>289</v>
      </c>
      <c r="F17" s="141" t="s">
        <v>285</v>
      </c>
      <c r="G17" s="141" t="s">
        <v>308</v>
      </c>
      <c r="H17" s="141" t="s">
        <v>291</v>
      </c>
      <c r="I17" s="141" t="s">
        <v>274</v>
      </c>
      <c r="J17" s="141" t="s">
        <v>309</v>
      </c>
    </row>
    <row r="18" customHeight="1" spans="1:10">
      <c r="A18" s="141" t="s">
        <v>255</v>
      </c>
      <c r="B18" s="141" t="s">
        <v>303</v>
      </c>
      <c r="C18" s="141" t="s">
        <v>293</v>
      </c>
      <c r="D18" s="141" t="s">
        <v>310</v>
      </c>
      <c r="E18" s="141" t="s">
        <v>310</v>
      </c>
      <c r="F18" s="141" t="s">
        <v>285</v>
      </c>
      <c r="G18" s="141" t="s">
        <v>311</v>
      </c>
      <c r="H18" s="141" t="s">
        <v>312</v>
      </c>
      <c r="I18" s="141" t="s">
        <v>301</v>
      </c>
      <c r="J18" s="141" t="s">
        <v>313</v>
      </c>
    </row>
    <row r="19" customHeight="1" spans="1:10">
      <c r="A19" s="141" t="s">
        <v>255</v>
      </c>
      <c r="B19" s="141" t="s">
        <v>303</v>
      </c>
      <c r="C19" s="141" t="s">
        <v>297</v>
      </c>
      <c r="D19" s="141" t="s">
        <v>298</v>
      </c>
      <c r="E19" s="141" t="s">
        <v>314</v>
      </c>
      <c r="F19" s="141" t="s">
        <v>271</v>
      </c>
      <c r="G19" s="141" t="s">
        <v>296</v>
      </c>
      <c r="H19" s="141" t="s">
        <v>286</v>
      </c>
      <c r="I19" s="141" t="s">
        <v>274</v>
      </c>
      <c r="J19" s="141" t="s">
        <v>315</v>
      </c>
    </row>
  </sheetData>
  <mergeCells count="6">
    <mergeCell ref="A3:J3"/>
    <mergeCell ref="A4:H4"/>
    <mergeCell ref="A8:A14"/>
    <mergeCell ref="A15:A19"/>
    <mergeCell ref="B8:B14"/>
    <mergeCell ref="B15:B1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2025-02-08T23:09:00Z</dcterms:created>
  <dcterms:modified xsi:type="dcterms:W3CDTF">2025-03-17T16:51:41Z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2052-12.8.2.16969</vt:lpwstr>
  </property>
</Properties>
</file>