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4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'项目支出绩效目标表（本级下达）05-2'!$A:$A,'项目支出绩效目标表（本级下达）05-2'!$1:$1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<sst xmlns="http://schemas.openxmlformats.org/spreadsheetml/2006/main" count="882" uniqueCount="407">
  <si>
    <t>预算01-1表</t>
  </si>
  <si>
    <t>财务收支预算总表</t>
  </si>
  <si>
    <t>单位名称：宣威市红十字会</t>
  </si>
  <si>
    <t>单位：万元</t>
  </si>
  <si>
    <t>收        入</t>
  </si>
  <si>
    <t>支        出</t>
  </si>
  <si>
    <t>项      目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</si>
  <si>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</si>
  <si>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</si>
  <si>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</si>
  <si>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</si>
  <si>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</si>
  <si>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</si>
  <si>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</si>
  <si>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</si>
  <si>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</si>
  <si>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</si>
  <si>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</si>
  <si>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</si>
  <si>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</si>
  <si>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</si>
  <si>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</si>
  <si>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</si>
  <si>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</si>
  <si>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</si>
  <si>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</si>
  <si>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</si>
  <si>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</si>
  <si>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</si>
  <si>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</si>
  <si>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</si>
  <si>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</si>
  <si>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</si>
  <si>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</si>
  <si>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</si>
  <si>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</si>
  <si>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</si>
  <si>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</si>
  <si>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</si>
  <si>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</si>
  <si>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</si>
  <si>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</si>
  <si>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265</t>
  </si>
  <si>
    <t>宣威市红十字会</t>
  </si>
  <si>
    <t>265001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</si>
  <si>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</si>
  <si>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</si>
  <si>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</si>
  <si>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</si>
  <si>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</si>
  <si>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</si>
  <si>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</si>
  <si>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</si>
  <si>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</si>
  <si>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</si>
  <si>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</si>
  <si>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</si>
  <si>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</si>
  <si>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</si>
  <si>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</si>
  <si>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</si>
  <si>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</si>
  <si>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</si>
  <si>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</si>
  <si>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</si>
  <si>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</si>
  <si>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</si>
  <si>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</si>
  <si>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20816</t>
  </si>
  <si>
    <t>红十字事业</t>
  </si>
  <si>
    <t>2081601</t>
  </si>
  <si>
    <t>行政运行</t>
  </si>
  <si>
    <t>2081602</t>
  </si>
  <si>
    <t>一般行政管理事务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</si>
  <si>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</si>
  <si>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</si>
  <si>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</si>
  <si>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</si>
  <si>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</si>
  <si>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</si>
  <si>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</si>
  <si>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</si>
  <si>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</si>
  <si>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</si>
  <si>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</si>
  <si>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</si>
  <si>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</si>
  <si>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</si>
  <si>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</si>
  <si>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</si>
  <si>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</si>
  <si>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</si>
  <si>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</si>
  <si>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2025年预算数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</si>
  <si>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</si>
  <si>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</si>
  <si>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</si>
  <si>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</si>
  <si>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</si>
  <si>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</si>
  <si>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</si>
  <si>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</si>
  <si>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</si>
  <si>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</si>
  <si>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</si>
  <si>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</si>
  <si>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</si>
  <si>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</si>
  <si>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</si>
  <si>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</si>
  <si>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</si>
  <si>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</si>
  <si>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</si>
  <si>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</si>
  <si>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</si>
  <si>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</si>
  <si>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</si>
  <si>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</si>
  <si>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</si>
  <si>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</si>
  <si>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</si>
  <si>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</si>
  <si>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</si>
  <si>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</si>
  <si>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</si>
  <si>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</si>
  <si>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</si>
  <si>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</si>
  <si>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</si>
  <si>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</si>
  <si>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</si>
  <si>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</si>
  <si>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</si>
  <si>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</si>
  <si>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</si>
  <si>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</si>
  <si>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</si>
  <si>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</si>
  <si>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</si>
  <si>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</si>
  <si>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</si>
  <si>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</si>
  <si>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</si>
  <si>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</si>
  <si>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</si>
  <si>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</si>
  <si>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</si>
  <si>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</si>
  <si>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</si>
  <si>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</si>
  <si>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</si>
  <si>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</si>
  <si>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</si>
  <si>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</si>
  <si>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</si>
  <si>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</si>
  <si>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</si>
  <si>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</si>
  <si>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</si>
  <si>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</si>
  <si>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</si>
  <si>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</si>
  <si>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</si>
  <si>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</si>
  <si>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</si>
  <si>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</si>
  <si>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</si>
  <si>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</si>
  <si>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</si>
  <si>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</si>
  <si>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</si>
  <si>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</si>
  <si>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</si>
  <si>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99</t>
  </si>
  <si>
    <t>其他工资福利支出</t>
  </si>
  <si>
    <t>07</t>
  </si>
  <si>
    <t>绩效工资</t>
  </si>
  <si>
    <t>502</t>
  </si>
  <si>
    <t>机关商品和服务支出</t>
  </si>
  <si>
    <t>08</t>
  </si>
  <si>
    <t>机关事业单位基本养老保险缴费</t>
  </si>
  <si>
    <t>办公经费</t>
  </si>
  <si>
    <t>09</t>
  </si>
  <si>
    <t>职业年金缴费</t>
  </si>
  <si>
    <t>培训费</t>
  </si>
  <si>
    <t>职工基本医疗保险缴费</t>
  </si>
  <si>
    <t>06</t>
  </si>
  <si>
    <t>公务接待费</t>
  </si>
  <si>
    <t>公务员医疗补助缴费</t>
  </si>
  <si>
    <t>公务用车运行维护费</t>
  </si>
  <si>
    <t>其他社会保障缴费</t>
  </si>
  <si>
    <t>505</t>
  </si>
  <si>
    <t>对事业单位经常性补助</t>
  </si>
  <si>
    <t>509</t>
  </si>
  <si>
    <t>对个人和家庭的补助</t>
  </si>
  <si>
    <t>302</t>
  </si>
  <si>
    <t>商品和服务支出</t>
  </si>
  <si>
    <t>社会福利和救助</t>
  </si>
  <si>
    <t>办公费</t>
  </si>
  <si>
    <t>05</t>
  </si>
  <si>
    <t>离退休费</t>
  </si>
  <si>
    <t>28</t>
  </si>
  <si>
    <t>工会经费</t>
  </si>
  <si>
    <t>29</t>
  </si>
  <si>
    <t>福利费</t>
  </si>
  <si>
    <t>31</t>
  </si>
  <si>
    <t>39</t>
  </si>
  <si>
    <t>其他交通费用</t>
  </si>
  <si>
    <t>303</t>
  </si>
  <si>
    <t>退休费</t>
  </si>
  <si>
    <t>生活补助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</si>
  <si>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</si>
  <si>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</si>
  <si>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</si>
  <si>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</si>
  <si>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</si>
  <si>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</si>
  <si>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</si>
  <si>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</si>
  <si>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</si>
  <si>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</si>
  <si>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</si>
  <si>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</si>
  <si>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</si>
  <si>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</si>
  <si>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</si>
  <si>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</si>
  <si>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</si>
  <si>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</si>
  <si>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</si>
  <si>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</si>
  <si>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</si>
  <si>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</si>
  <si>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</si>
  <si>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</si>
  <si>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</si>
  <si>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</si>
  <si>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</si>
  <si>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530381210000000007888</t>
  </si>
  <si>
    <t>工资奖金津补贴（行政）</t>
  </si>
  <si>
    <t>30101</t>
  </si>
  <si>
    <t>30102</t>
  </si>
  <si>
    <t>530381241100002345556</t>
  </si>
  <si>
    <t>年终一次性奖金（行政）</t>
  </si>
  <si>
    <t>30103</t>
  </si>
  <si>
    <t>530381231100001459296</t>
  </si>
  <si>
    <t>公务员基础绩效奖</t>
  </si>
  <si>
    <t>530381241100002345552</t>
  </si>
  <si>
    <t>公务员年终考核奖</t>
  </si>
  <si>
    <t>530381210000000007895</t>
  </si>
  <si>
    <t>30108</t>
  </si>
  <si>
    <t>30109</t>
  </si>
  <si>
    <t>30110</t>
  </si>
  <si>
    <t>30111</t>
  </si>
  <si>
    <t>30112</t>
  </si>
  <si>
    <t>530381210000000007896</t>
  </si>
  <si>
    <t>社会保障缴费（住房公积金）</t>
  </si>
  <si>
    <t>30113</t>
  </si>
  <si>
    <t>530381251100003825339</t>
  </si>
  <si>
    <t>30217</t>
  </si>
  <si>
    <t>530381231100001459307</t>
  </si>
  <si>
    <t>行政单位公用经费</t>
  </si>
  <si>
    <t>30201</t>
  </si>
  <si>
    <t>530381210000000007905</t>
  </si>
  <si>
    <t>退休人员公用经费</t>
  </si>
  <si>
    <t>530381210000000007904</t>
  </si>
  <si>
    <t>30216</t>
  </si>
  <si>
    <t>530381210000000007901</t>
  </si>
  <si>
    <t>30228</t>
  </si>
  <si>
    <t>530381231100001459306</t>
  </si>
  <si>
    <t>其他公用支出</t>
  </si>
  <si>
    <t>30229</t>
  </si>
  <si>
    <t>530381210000000007899</t>
  </si>
  <si>
    <t>30231</t>
  </si>
  <si>
    <t>530381210000000007900</t>
  </si>
  <si>
    <t>行政人员公务交通补贴</t>
  </si>
  <si>
    <t>30239</t>
  </si>
  <si>
    <t>530381210000000007898</t>
  </si>
  <si>
    <t>退休人员生活补助</t>
  </si>
  <si>
    <t>30305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</si>
  <si>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</si>
  <si>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</si>
  <si>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</si>
  <si>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</si>
  <si>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</si>
  <si>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</si>
  <si>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</si>
  <si>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宣威市红十字会工作经费</t>
  </si>
  <si>
    <t>事业发展类</t>
  </si>
  <si>
    <t>530381251100003696639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</si>
  <si>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</si>
  <si>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</si>
  <si>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</si>
  <si>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</si>
  <si>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</si>
  <si>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</si>
  <si>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</si>
  <si>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</si>
  <si>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</si>
  <si>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</si>
  <si>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</si>
  <si>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</si>
  <si>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紧紧围绕市委市政府工作目标和上级红会安排，认真履职，按照理事会年初确定的工作目标，开展“三救”核心工作。</t>
  </si>
  <si>
    <t>产出指标</t>
  </si>
  <si>
    <t>数量指标</t>
  </si>
  <si>
    <t>工作经费</t>
  </si>
  <si>
    <t>=</t>
  </si>
  <si>
    <t>50000</t>
  </si>
  <si>
    <t>元</t>
  </si>
  <si>
    <t>定量指标</t>
  </si>
  <si>
    <t>宣办发【2007】58号《关于印发&lt;市委常委会会议纪要&gt;的通知》</t>
  </si>
  <si>
    <t>紧紧围绕市委政府工作目标和上级红会安排，认真履职，按照理事会年初确定的工作目标，开展“三救”核心工作。</t>
  </si>
  <si>
    <t>质量指标</t>
  </si>
  <si>
    <r>
      <t>保障市委市政府工作目标和上级红会安排，认真履职</t>
    </r>
    <r>
      <rPr>
        <sz val="9"/>
        <color theme="1"/>
        <rFont val="Arial"/>
        <charset val="134"/>
      </rPr>
      <t xml:space="preserve">	</t>
    </r>
  </si>
  <si>
    <t>&gt;=</t>
  </si>
  <si>
    <t>95</t>
  </si>
  <si>
    <t>%</t>
  </si>
  <si>
    <t>定性指标</t>
  </si>
  <si>
    <r>
      <t>宣办发【2007】58号《关于印发&lt;市委常委会会议纪要&gt;的通知》</t>
    </r>
    <r>
      <rPr>
        <sz val="9"/>
        <color theme="1"/>
        <rFont val="Arial"/>
        <charset val="134"/>
      </rPr>
      <t xml:space="preserve">	</t>
    </r>
  </si>
  <si>
    <t>时效指标</t>
  </si>
  <si>
    <t>保障经费拨付率</t>
  </si>
  <si>
    <t>效益指标</t>
  </si>
  <si>
    <t>社会效益</t>
  </si>
  <si>
    <t>按照理事会年初确定的工作目标，开展“三救”核心工作。</t>
  </si>
  <si>
    <t>92</t>
  </si>
  <si>
    <t>可持续影响</t>
  </si>
  <si>
    <t xml:space="preserve">保障红十字会的工作顺利进行	</t>
  </si>
  <si>
    <t>97</t>
  </si>
  <si>
    <t>满意度指标</t>
  </si>
  <si>
    <t>服务对象满意度</t>
  </si>
  <si>
    <t xml:space="preserve">广大需要救助的人民群众	</t>
  </si>
  <si>
    <t>98</t>
  </si>
  <si>
    <t>预算05-3表</t>
  </si>
  <si>
    <t>项目支出绩效目标表（另下达）</t>
  </si>
  <si>
    <t>说明：宣威市红十字会无另下达的项目支出，故此表为空。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</si>
  <si>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</si>
  <si>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</si>
  <si>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</si>
  <si>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</si>
  <si>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</si>
  <si>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说明：宣威市红十字会无政府性基金预算支出，该表为空表。</t>
  </si>
  <si>
    <t>国有资本经营预算支出预算表</t>
  </si>
  <si>
    <t>本年国有资本经营预算支出</t>
  </si>
  <si>
    <t>说明：宣威市红十字会单位无国有资本经营预算支出，故此表为空。</t>
  </si>
  <si>
    <t>预算08表</t>
  </si>
  <si>
    <t>部门政府采购预算表</t>
  </si>
  <si>
    <t>单位名称：宣威市红十字会"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</si>
  <si>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</si>
  <si>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</si>
  <si>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</si>
  <si>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</si>
  <si>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</si>
  <si>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</si>
  <si>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</si>
  <si>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</si>
  <si>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</si>
  <si>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说明：宣威市红十字会无部门政府采购预算，该表为空表。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</si>
  <si>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</si>
  <si>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</si>
  <si>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</si>
  <si>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</si>
  <si>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</si>
  <si>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</si>
  <si>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</si>
  <si>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</si>
  <si>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</si>
  <si>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</si>
  <si>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说明：宣威市红十字会没有政府购买服务，该表为空表。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</si>
  <si>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</si>
  <si>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</si>
  <si>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</si>
  <si>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</si>
  <si>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</si>
  <si>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</si>
  <si>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</si>
  <si>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</si>
  <si>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</si>
  <si>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</si>
  <si>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</si>
  <si>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</si>
  <si>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</si>
  <si>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</si>
  <si>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</si>
  <si>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说明：宣威市红十字会没有市对下转移支付预算，该表为空表。</t>
  </si>
  <si>
    <t>预算10-2表</t>
  </si>
  <si>
    <t>市对下转移支付绩效目标表</t>
  </si>
  <si>
    <t>说明：宣威市红十字会无对下转移支付绩效目标，该表为空表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</si>
  <si>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</si>
  <si>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</si>
  <si>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</si>
  <si>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</si>
  <si>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</si>
  <si>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</si>
  <si>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</si>
  <si>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</si>
  <si>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</si>
  <si>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说明：宣威市红十字会无新增资产，该表为空表。</t>
  </si>
  <si>
    <t>预算12表</t>
  </si>
  <si>
    <t>上级补助项目支出预算表</t>
  </si>
  <si>
    <t>上级补助</t>
  </si>
  <si>
    <t>说明：宣威市红十字会无上级补助项目支出预算，该表为空表。</t>
  </si>
  <si>
    <t>预算13表</t>
  </si>
  <si>
    <t>部门项目中期规划预算表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</si>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</sst>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0.00_);[Red]\-0.00\ "/>
    <numFmt numFmtId="179" formatCode="#,##0.00;\-#,##0.00;;@"/>
    <numFmt numFmtId="180" formatCode="hh:mm:ss"/>
    <numFmt numFmtId="181" formatCode="#,##0;\-#,##0;;@"/>
    <numFmt numFmtId="182" formatCode="#,##0.00_);[Red]\-#,##0.00\ "/>
  </numFmts>
  <fonts count="5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sz val="9"/>
      <name val="宋体"/>
      <charset val="134"/>
    </font>
    <font>
      <sz val="22"/>
      <color rgb="FF000000"/>
      <name val="方正小标宋简体"/>
      <family val="4"/>
      <charset val="134"/>
    </font>
    <font>
      <sz val="20"/>
      <color rgb="FF000000"/>
      <name val="方正小标宋简体"/>
      <family val="4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16" applyNumberFormat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4" borderId="16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0" fontId="1" fillId="0" borderId="2">
      <alignment horizontal="center" vertical="center" wrapText="1"/>
      <protection locked="0"/>
    </xf>
    <xf numFmtId="49" fontId="4" fillId="0" borderId="5">
      <alignment horizontal="center" vertical="center" wrapText="1"/>
    </xf>
    <xf numFmtId="0" fontId="49" fillId="0" borderId="0">
      <alignment vertical="top"/>
      <protection locked="0"/>
    </xf>
    <xf numFmtId="0" fontId="4" fillId="0" borderId="0"/>
    <xf numFmtId="0" fontId="1" fillId="0" borderId="0">
      <alignment horizontal="right" vertical="center"/>
      <protection locked="0"/>
    </xf>
    <xf numFmtId="0" fontId="4" fillId="0" borderId="8">
      <alignment horizontal="center" vertical="center" wrapText="1"/>
    </xf>
    <xf numFmtId="0" fontId="4" fillId="0" borderId="3">
      <alignment horizontal="center" vertical="center"/>
      <protection locked="0"/>
    </xf>
    <xf numFmtId="0" fontId="27" fillId="0" borderId="0">
      <alignment horizontal="center"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176" fontId="24" fillId="0" borderId="1">
      <alignment horizontal="right" vertical="center"/>
    </xf>
    <xf numFmtId="0" fontId="4" fillId="0" borderId="0">
      <alignment horizontal="left" vertical="center"/>
      <protection locked="0"/>
    </xf>
    <xf numFmtId="0" fontId="4" fillId="0" borderId="0"/>
    <xf numFmtId="4" fontId="3" fillId="0" borderId="10">
      <alignment horizontal="right" vertical="center"/>
      <protection locked="0"/>
    </xf>
    <xf numFmtId="0" fontId="4" fillId="0" borderId="10">
      <alignment horizontal="center" vertical="center"/>
    </xf>
    <xf numFmtId="0" fontId="1" fillId="0" borderId="5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3" fillId="0" borderId="10">
      <alignment horizontal="left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177" fontId="24" fillId="0" borderId="1">
      <alignment horizontal="right" vertical="center"/>
    </xf>
    <xf numFmtId="4" fontId="28" fillId="0" borderId="11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49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1" fillId="0" borderId="0"/>
    <xf numFmtId="49" fontId="1" fillId="0" borderId="1">
      <alignment horizontal="center"/>
    </xf>
    <xf numFmtId="0" fontId="4" fillId="0" borderId="1">
      <alignment vertical="center" wrapText="1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4" fillId="0" borderId="2">
      <alignment horizontal="center" vertical="center"/>
    </xf>
    <xf numFmtId="0" fontId="1" fillId="0" borderId="8">
      <alignment horizontal="center" vertical="center" wrapText="1"/>
      <protection locked="0"/>
    </xf>
    <xf numFmtId="0" fontId="7" fillId="0" borderId="0">
      <alignment vertical="top"/>
    </xf>
    <xf numFmtId="0" fontId="7" fillId="0" borderId="0"/>
    <xf numFmtId="0" fontId="4" fillId="0" borderId="4">
      <alignment horizontal="center" vertical="center"/>
    </xf>
    <xf numFmtId="0" fontId="1" fillId="0" borderId="9">
      <alignment horizontal="center" vertical="center" wrapText="1"/>
    </xf>
    <xf numFmtId="0" fontId="4" fillId="0" borderId="2">
      <alignment horizontal="center" vertical="center"/>
    </xf>
    <xf numFmtId="0" fontId="1" fillId="0" borderId="0"/>
    <xf numFmtId="0" fontId="1" fillId="0" borderId="0">
      <alignment vertical="top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1" fillId="0" borderId="0"/>
    <xf numFmtId="0" fontId="4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4" fillId="0" borderId="7">
      <alignment horizontal="center" vertical="center" wrapText="1"/>
    </xf>
    <xf numFmtId="10" fontId="24" fillId="0" borderId="1">
      <alignment horizontal="right" vertical="center"/>
    </xf>
    <xf numFmtId="178" fontId="3" fillId="0" borderId="1">
      <alignment horizontal="right" vertical="center" wrapText="1"/>
      <protection locked="0"/>
    </xf>
    <xf numFmtId="49" fontId="9" fillId="0" borderId="0">
      <protection locked="0"/>
    </xf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3" fillId="0" borderId="1">
      <alignment horizontal="left" vertical="center"/>
    </xf>
    <xf numFmtId="0" fontId="1" fillId="0" borderId="10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2" fillId="0" borderId="0">
      <alignment horizontal="center" vertical="center"/>
    </xf>
    <xf numFmtId="0" fontId="1" fillId="0" borderId="0"/>
    <xf numFmtId="0" fontId="3" fillId="0" borderId="0">
      <alignment horizontal="left" vertical="center"/>
    </xf>
    <xf numFmtId="0" fontId="2" fillId="0" borderId="0">
      <alignment horizontal="center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3" fillId="0" borderId="1">
      <alignment horizontal="left" vertical="top" wrapText="1"/>
    </xf>
    <xf numFmtId="0" fontId="4" fillId="0" borderId="3">
      <alignment horizontal="center" vertical="center" wrapText="1"/>
    </xf>
    <xf numFmtId="0" fontId="6" fillId="0" borderId="0">
      <alignment horizontal="center" vertical="center"/>
    </xf>
    <xf numFmtId="0" fontId="50" fillId="0" borderId="6">
      <alignment horizontal="center"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" fillId="0" borderId="1">
      <alignment horizontal="left" vertical="center"/>
    </xf>
    <xf numFmtId="0" fontId="4" fillId="0" borderId="5">
      <alignment horizontal="center" vertical="center"/>
    </xf>
    <xf numFmtId="179" fontId="24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49" fillId="0" borderId="0">
      <alignment vertical="top"/>
      <protection locked="0"/>
    </xf>
    <xf numFmtId="49" fontId="24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179" fontId="24" fillId="0" borderId="1">
      <alignment horizontal="right" vertical="center"/>
    </xf>
    <xf numFmtId="49" fontId="1" fillId="0" borderId="0"/>
    <xf numFmtId="0" fontId="7" fillId="0" borderId="0">
      <alignment vertical="top"/>
    </xf>
    <xf numFmtId="0" fontId="4" fillId="0" borderId="0">
      <alignment horizontal="right" wrapText="1"/>
    </xf>
    <xf numFmtId="180" fontId="24" fillId="0" borderId="1">
      <alignment horizontal="right" vertical="center"/>
    </xf>
    <xf numFmtId="181" fontId="24" fillId="0" borderId="1">
      <alignment horizontal="right" vertical="center"/>
    </xf>
    <xf numFmtId="0" fontId="4" fillId="0" borderId="5">
      <alignment horizontal="center" vertical="center"/>
    </xf>
    <xf numFmtId="0" fontId="4" fillId="0" borderId="0"/>
    <xf numFmtId="0" fontId="50" fillId="0" borderId="7">
      <alignment horizontal="center" vertical="center"/>
    </xf>
    <xf numFmtId="0" fontId="7" fillId="0" borderId="1"/>
    <xf numFmtId="0" fontId="3" fillId="0" borderId="4">
      <alignment horizontal="left" vertical="center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/>
    <xf numFmtId="0" fontId="28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0">
      <alignment horizontal="right" vertical="center"/>
    </xf>
    <xf numFmtId="0" fontId="28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4" fillId="0" borderId="5">
      <alignment horizontal="center" vertical="center"/>
      <protection locked="0"/>
    </xf>
    <xf numFmtId="0" fontId="7" fillId="0" borderId="1">
      <alignment horizontal="center" vertical="center"/>
    </xf>
    <xf numFmtId="0" fontId="1" fillId="0" borderId="0"/>
    <xf numFmtId="0" fontId="27" fillId="0" borderId="0">
      <alignment horizontal="center" vertical="center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0">
      <protection locked="0"/>
    </xf>
    <xf numFmtId="0" fontId="4" fillId="0" borderId="1">
      <alignment horizontal="center" vertical="center"/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28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1">
      <alignment horizontal="right" vertical="center"/>
      <protection locked="0"/>
    </xf>
    <xf numFmtId="4" fontId="28" fillId="0" borderId="1">
      <alignment horizontal="right" vertical="center"/>
    </xf>
    <xf numFmtId="0" fontId="49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1">
      <alignment horizontal="right" vertical="center"/>
    </xf>
    <xf numFmtId="4" fontId="28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49" fillId="0" borderId="0">
      <alignment vertical="top"/>
      <protection locked="0"/>
    </xf>
    <xf numFmtId="0" fontId="1" fillId="0" borderId="12">
      <alignment horizontal="center" vertical="center" wrapText="1"/>
    </xf>
    <xf numFmtId="0" fontId="3" fillId="0" borderId="11">
      <alignment horizontal="center" vertical="center"/>
    </xf>
    <xf numFmtId="0" fontId="1" fillId="0" borderId="0"/>
    <xf numFmtId="0" fontId="20" fillId="0" borderId="0">
      <alignment horizontal="center" vertical="center"/>
    </xf>
    <xf numFmtId="0" fontId="6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50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  <protection locked="0"/>
    </xf>
    <xf numFmtId="0" fontId="4" fillId="0" borderId="0"/>
    <xf numFmtId="0" fontId="4" fillId="0" borderId="4">
      <alignment horizontal="center" vertical="center"/>
    </xf>
    <xf numFmtId="0" fontId="9" fillId="0" borderId="0">
      <alignment horizontal="right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3" fillId="0" borderId="4">
      <alignment horizontal="left" vertical="center" wrapText="1"/>
    </xf>
    <xf numFmtId="0" fontId="10" fillId="0" borderId="0">
      <alignment horizontal="center" vertical="center" wrapText="1"/>
      <protection locked="0"/>
    </xf>
    <xf numFmtId="0" fontId="28" fillId="0" borderId="1">
      <alignment horizontal="center" vertical="center"/>
    </xf>
    <xf numFmtId="0" fontId="49" fillId="0" borderId="0">
      <alignment vertical="top"/>
      <protection locked="0"/>
    </xf>
    <xf numFmtId="0" fontId="4" fillId="0" borderId="6">
      <alignment horizontal="center" vertical="center"/>
    </xf>
    <xf numFmtId="0" fontId="1" fillId="0" borderId="11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28" fillId="0" borderId="1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0">
      <alignment horizontal="left" vertical="center" wrapText="1"/>
    </xf>
    <xf numFmtId="0" fontId="4" fillId="0" borderId="2">
      <alignment horizontal="center" vertical="center"/>
      <protection locked="0"/>
    </xf>
    <xf numFmtId="0" fontId="51" fillId="0" borderId="0">
      <alignment horizontal="center" vertical="center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9" fillId="0" borderId="0">
      <alignment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3" fontId="4" fillId="0" borderId="10">
      <alignment horizontal="center" vertical="top"/>
      <protection locked="0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1" fillId="0" borderId="10">
      <alignment horizontal="center" vertical="top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28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28" fillId="0" borderId="1">
      <alignment horizontal="right" vertical="center"/>
    </xf>
    <xf numFmtId="0" fontId="49" fillId="0" borderId="0">
      <alignment vertical="top"/>
      <protection locked="0"/>
    </xf>
    <xf numFmtId="49" fontId="1" fillId="0" borderId="0"/>
    <xf numFmtId="0" fontId="10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49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7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8" fillId="0" borderId="1">
      <alignment horizontal="center" vertical="center" wrapText="1"/>
    </xf>
    <xf numFmtId="4" fontId="3" fillId="0" borderId="1">
      <alignment horizontal="right" vertical="center"/>
    </xf>
    <xf numFmtId="0" fontId="18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8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8" fillId="0" borderId="0">
      <alignment wrapText="1"/>
    </xf>
    <xf numFmtId="0" fontId="3" fillId="0" borderId="0">
      <alignment horizontal="right" wrapText="1"/>
    </xf>
    <xf numFmtId="0" fontId="1" fillId="0" borderId="0"/>
    <xf numFmtId="0" fontId="49" fillId="0" borderId="0">
      <alignment vertical="top"/>
      <protection locked="0"/>
    </xf>
    <xf numFmtId="0" fontId="4" fillId="0" borderId="6">
      <alignment horizontal="center" vertical="center"/>
    </xf>
    <xf numFmtId="0" fontId="18" fillId="0" borderId="0">
      <alignment horizontal="center"/>
    </xf>
    <xf numFmtId="0" fontId="18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49" fillId="0" borderId="0">
      <alignment vertical="top"/>
      <protection locked="0"/>
    </xf>
    <xf numFmtId="49" fontId="9" fillId="0" borderId="0">
      <protection locked="0"/>
    </xf>
    <xf numFmtId="0" fontId="1" fillId="0" borderId="1">
      <alignment horizontal="center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6" fillId="0" borderId="0">
      <alignment horizontal="center" vertical="center" wrapText="1"/>
    </xf>
    <xf numFmtId="0" fontId="3" fillId="0" borderId="0">
      <alignment horizontal="right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21">
      <alignment horizontal="center" vertical="center"/>
    </xf>
    <xf numFmtId="0" fontId="4" fillId="0" borderId="10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49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0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49" fillId="0" borderId="0">
      <alignment vertical="top"/>
      <protection locked="0"/>
    </xf>
    <xf numFmtId="0" fontId="4" fillId="0" borderId="7">
      <alignment horizontal="center" vertical="center"/>
    </xf>
    <xf numFmtId="0" fontId="9" fillId="0" borderId="0">
      <alignment horizontal="right"/>
      <protection locked="0"/>
    </xf>
    <xf numFmtId="0" fontId="10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8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4" fillId="0" borderId="5">
      <alignment horizontal="center" vertical="center" wrapText="1"/>
    </xf>
    <xf numFmtId="49" fontId="4" fillId="0" borderId="1">
      <alignment horizontal="center" vertical="center"/>
      <protection locked="0"/>
    </xf>
    <xf numFmtId="0" fontId="3" fillId="0" borderId="1">
      <alignment horizontal="right" vertical="center" wrapText="1"/>
    </xf>
    <xf numFmtId="49" fontId="1" fillId="0" borderId="0"/>
    <xf numFmtId="0" fontId="3" fillId="0" borderId="1">
      <alignment horizontal="right" vertical="center" wrapText="1"/>
      <protection locked="0"/>
    </xf>
    <xf numFmtId="0" fontId="10" fillId="0" borderId="0">
      <alignment horizontal="center" vertical="center"/>
      <protection locked="0"/>
    </xf>
    <xf numFmtId="0" fontId="4" fillId="0" borderId="2">
      <alignment horizontal="center" vertical="center"/>
    </xf>
    <xf numFmtId="0" fontId="49" fillId="0" borderId="0">
      <alignment vertical="top"/>
      <protection locked="0"/>
    </xf>
    <xf numFmtId="0" fontId="4" fillId="0" borderId="6">
      <alignment horizontal="center" vertical="center" wrapText="1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3" fillId="0" borderId="1">
      <alignment horizontal="right" vertical="center"/>
    </xf>
    <xf numFmtId="0" fontId="1" fillId="0" borderId="0">
      <alignment horizontal="right"/>
    </xf>
    <xf numFmtId="178" fontId="3" fillId="0" borderId="1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10" fillId="0" borderId="0">
      <alignment horizontal="center" vertical="center"/>
    </xf>
    <xf numFmtId="178" fontId="3" fillId="0" borderId="1">
      <alignment horizontal="right" vertical="center"/>
    </xf>
    <xf numFmtId="0" fontId="1" fillId="0" borderId="0"/>
    <xf numFmtId="0" fontId="2" fillId="0" borderId="0">
      <alignment horizontal="center" vertical="center"/>
    </xf>
    <xf numFmtId="0" fontId="8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10">
      <alignment horizontal="center" vertical="center" wrapText="1"/>
    </xf>
    <xf numFmtId="0" fontId="4" fillId="0" borderId="1">
      <alignment horizontal="center" vertical="center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8" fillId="0" borderId="0">
      <alignment horizontal="center" vertical="center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4" fillId="0" borderId="0">
      <alignment wrapText="1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49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0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6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49" fillId="0" borderId="0">
      <alignment vertical="top"/>
      <protection locked="0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4" fillId="0" borderId="0">
      <protection locked="0"/>
    </xf>
    <xf numFmtId="0" fontId="4" fillId="0" borderId="21">
      <alignment horizontal="center" vertical="center" wrapText="1"/>
    </xf>
    <xf numFmtId="0" fontId="7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49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49" fillId="0" borderId="0">
      <alignment vertical="top"/>
      <protection locked="0"/>
    </xf>
    <xf numFmtId="0" fontId="24" fillId="0" borderId="0">
      <alignment vertical="top"/>
      <protection locked="0"/>
    </xf>
  </cellStyleXfs>
  <cellXfs count="284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147" applyNumberFormat="1" applyFont="1" applyBorder="1">
      <alignment horizontal="left" vertical="center" wrapText="1"/>
    </xf>
    <xf numFmtId="0" fontId="0" fillId="0" borderId="1" xfId="0" applyFont="1" applyBorder="1"/>
    <xf numFmtId="179" fontId="5" fillId="0" borderId="1" xfId="0" applyNumberFormat="1" applyFont="1" applyBorder="1" applyAlignment="1">
      <alignment horizontal="right" vertical="center"/>
    </xf>
    <xf numFmtId="0" fontId="3" fillId="0" borderId="1" xfId="564" applyFont="1" applyBorder="1">
      <alignment horizontal="center" vertical="center" wrapText="1"/>
      <protection locked="0"/>
    </xf>
    <xf numFmtId="0" fontId="3" fillId="0" borderId="1" xfId="649" applyFont="1" applyBorder="1">
      <alignment horizontal="left" vertical="center" wrapText="1"/>
      <protection locked="0"/>
    </xf>
    <xf numFmtId="0" fontId="3" fillId="0" borderId="1" xfId="658" applyFont="1" applyBorder="1">
      <alignment horizontal="left" vertical="center" wrapText="1"/>
      <protection locked="0"/>
    </xf>
    <xf numFmtId="49" fontId="1" fillId="0" borderId="0" xfId="650" applyNumberFormat="1" applyFont="1" applyBorder="1"/>
    <xf numFmtId="0" fontId="2" fillId="0" borderId="0" xfId="302" applyFont="1" applyBorder="1">
      <alignment horizontal="center" vertical="center"/>
    </xf>
    <xf numFmtId="0" fontId="4" fillId="0" borderId="0" xfId="647" applyFont="1" applyBorder="1">
      <alignment horizontal="left" vertical="center"/>
    </xf>
    <xf numFmtId="0" fontId="4" fillId="0" borderId="0" xfId="660" applyFont="1" applyBorder="1"/>
    <xf numFmtId="0" fontId="4" fillId="0" borderId="2" xfId="311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 wrapText="1"/>
    </xf>
    <xf numFmtId="0" fontId="4" fillId="0" borderId="2" xfId="653" applyFont="1" applyBorder="1">
      <alignment horizontal="center" vertical="center"/>
    </xf>
    <xf numFmtId="0" fontId="4" fillId="0" borderId="3" xfId="386" applyFont="1" applyBorder="1">
      <alignment horizontal="center" vertical="center" wrapText="1"/>
      <protection locked="0"/>
    </xf>
    <xf numFmtId="0" fontId="4" fillId="0" borderId="3" xfId="654" applyFont="1" applyBorder="1">
      <alignment horizontal="center" vertical="center" wrapText="1"/>
    </xf>
    <xf numFmtId="0" fontId="4" fillId="0" borderId="3" xfId="96" applyFont="1" applyBorder="1">
      <alignment horizontal="center" vertical="center"/>
    </xf>
    <xf numFmtId="0" fontId="4" fillId="0" borderId="4" xfId="389" applyFont="1" applyBorder="1">
      <alignment horizontal="center" vertical="center" wrapText="1"/>
      <protection locked="0"/>
    </xf>
    <xf numFmtId="0" fontId="4" fillId="0" borderId="4" xfId="656" applyFont="1" applyBorder="1">
      <alignment horizontal="center" vertical="center" wrapText="1"/>
    </xf>
    <xf numFmtId="0" fontId="4" fillId="0" borderId="4" xfId="655" applyFont="1" applyBorder="1">
      <alignment horizontal="center" vertical="center"/>
    </xf>
    <xf numFmtId="0" fontId="3" fillId="0" borderId="1" xfId="642" applyFont="1" applyBorder="1">
      <alignment horizontal="left" vertical="center" wrapText="1"/>
    </xf>
    <xf numFmtId="0" fontId="1" fillId="0" borderId="5" xfId="66" applyFont="1" applyBorder="1">
      <alignment horizontal="center" vertical="center" wrapText="1"/>
      <protection locked="0"/>
    </xf>
    <xf numFmtId="0" fontId="3" fillId="0" borderId="6" xfId="645" applyFont="1" applyBorder="1">
      <alignment horizontal="left" vertical="center"/>
    </xf>
    <xf numFmtId="0" fontId="3" fillId="0" borderId="7" xfId="259" applyFont="1" applyBorder="1">
      <alignment horizontal="left" vertical="center"/>
    </xf>
    <xf numFmtId="0" fontId="1" fillId="0" borderId="0" xfId="112" applyFont="1" applyBorder="1">
      <alignment horizontal="right" vertical="center"/>
      <protection locked="0"/>
    </xf>
    <xf numFmtId="0" fontId="4" fillId="0" borderId="5" xfId="651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124" applyFont="1" applyBorder="1">
      <alignment horizontal="right" vertical="center"/>
    </xf>
    <xf numFmtId="0" fontId="6" fillId="0" borderId="0" xfId="409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3" applyFont="1" applyBorder="1">
      <alignment horizontal="center" vertical="center" wrapText="1"/>
    </xf>
    <xf numFmtId="0" fontId="4" fillId="0" borderId="6" xfId="521" applyFont="1" applyBorder="1">
      <alignment horizontal="center" vertical="center" wrapText="1"/>
    </xf>
    <xf numFmtId="0" fontId="4" fillId="0" borderId="7" xfId="114" applyFont="1" applyBorder="1">
      <alignment horizontal="center" vertical="center" wrapText="1"/>
    </xf>
    <xf numFmtId="0" fontId="4" fillId="0" borderId="1" xfId="633" applyFont="1" applyBorder="1">
      <alignment horizontal="center" vertical="center" wrapText="1"/>
    </xf>
    <xf numFmtId="0" fontId="3" fillId="0" borderId="1" xfId="635" applyFont="1" applyBorder="1">
      <alignment horizontal="center" vertical="center" wrapText="1"/>
      <protection locked="0"/>
    </xf>
    <xf numFmtId="0" fontId="3" fillId="0" borderId="7" xfId="407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0" applyFont="1" applyBorder="1">
      <alignment horizontal="center" vertical="center"/>
      <protection locked="0"/>
    </xf>
    <xf numFmtId="0" fontId="4" fillId="0" borderId="1" xfId="623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0" applyFont="1" applyBorder="1">
      <alignment horizontal="right" vertical="center"/>
    </xf>
    <xf numFmtId="0" fontId="7" fillId="0" borderId="0" xfId="152" applyFont="1" applyBorder="1">
      <alignment vertical="top"/>
    </xf>
    <xf numFmtId="0" fontId="8" fillId="0" borderId="0" xfId="532" applyFont="1" applyBorder="1">
      <alignment horizontal="center" vertical="center" wrapText="1"/>
    </xf>
    <xf numFmtId="0" fontId="8" fillId="0" borderId="0" xfId="543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6" applyFont="1" applyBorder="1">
      <alignment wrapText="1"/>
    </xf>
    <xf numFmtId="0" fontId="4" fillId="0" borderId="0" xfId="153" applyFont="1" applyBorder="1">
      <alignment horizontal="right" wrapText="1"/>
    </xf>
    <xf numFmtId="0" fontId="4" fillId="0" borderId="0" xfId="611" applyFont="1" applyBorder="1">
      <protection locked="0"/>
    </xf>
    <xf numFmtId="0" fontId="4" fillId="0" borderId="1" xfId="612" applyFont="1" applyBorder="1">
      <alignment horizontal="center" vertical="center" wrapText="1"/>
    </xf>
    <xf numFmtId="0" fontId="4" fillId="0" borderId="1" xfId="540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84" applyFont="1" applyBorder="1">
      <alignment vertical="center" wrapText="1"/>
    </xf>
    <xf numFmtId="0" fontId="3" fillId="0" borderId="0" xfId="628" applyFont="1" applyBorder="1">
      <alignment horizontal="right" vertical="center"/>
      <protection locked="0"/>
    </xf>
    <xf numFmtId="0" fontId="4" fillId="0" borderId="0" xfId="617" applyFont="1" applyBorder="1">
      <alignment horizontal="right" vertical="center"/>
      <protection locked="0"/>
    </xf>
    <xf numFmtId="0" fontId="1" fillId="0" borderId="1" xfId="615" applyFont="1" applyBorder="1">
      <alignment horizontal="center"/>
    </xf>
    <xf numFmtId="0" fontId="1" fillId="0" borderId="0" xfId="566" applyFont="1" applyBorder="1">
      <alignment wrapText="1"/>
    </xf>
    <xf numFmtId="0" fontId="1" fillId="0" borderId="0" xfId="449" applyFont="1" applyBorder="1">
      <protection locked="0"/>
    </xf>
    <xf numFmtId="0" fontId="2" fillId="0" borderId="0" xfId="429" applyFont="1" applyBorder="1">
      <alignment horizontal="center" vertical="center" wrapText="1"/>
    </xf>
    <xf numFmtId="0" fontId="2" fillId="0" borderId="0" xfId="626" applyFont="1" applyBorder="1">
      <alignment horizontal="center" vertical="center"/>
      <protection locked="0"/>
    </xf>
    <xf numFmtId="0" fontId="3" fillId="0" borderId="0" xfId="568" applyFont="1" applyBorder="1">
      <alignment horizontal="left" vertical="center" wrapText="1"/>
    </xf>
    <xf numFmtId="0" fontId="4" fillId="0" borderId="8" xfId="435" applyFont="1" applyBorder="1">
      <alignment horizontal="center" vertical="center" wrapText="1"/>
    </xf>
    <xf numFmtId="0" fontId="4" fillId="0" borderId="8" xfId="445" applyFont="1" applyBorder="1">
      <alignment horizontal="center" vertical="center" wrapText="1"/>
      <protection locked="0"/>
    </xf>
    <xf numFmtId="0" fontId="4" fillId="0" borderId="9" xfId="438" applyFont="1" applyBorder="1">
      <alignment horizontal="center" vertical="center" wrapText="1"/>
    </xf>
    <xf numFmtId="0" fontId="4" fillId="0" borderId="9" xfId="67" applyFont="1" applyBorder="1">
      <alignment horizontal="center" vertical="center" wrapText="1"/>
      <protection locked="0"/>
    </xf>
    <xf numFmtId="0" fontId="4" fillId="0" borderId="10" xfId="441" applyFont="1" applyBorder="1">
      <alignment horizontal="center" vertical="center" wrapText="1"/>
    </xf>
    <xf numFmtId="0" fontId="4" fillId="0" borderId="10" xfId="448" applyFont="1" applyBorder="1">
      <alignment horizontal="center" vertical="center" wrapText="1"/>
      <protection locked="0"/>
    </xf>
    <xf numFmtId="0" fontId="3" fillId="0" borderId="10" xfId="142" applyFont="1" applyBorder="1">
      <alignment horizontal="left" vertical="center" wrapText="1"/>
    </xf>
    <xf numFmtId="0" fontId="3" fillId="0" borderId="10" xfId="452" applyFont="1" applyBorder="1">
      <alignment horizontal="right" vertical="center"/>
      <protection locked="0"/>
    </xf>
    <xf numFmtId="0" fontId="3" fillId="0" borderId="11" xfId="572" applyFont="1" applyBorder="1">
      <alignment horizontal="center" vertical="center"/>
    </xf>
    <xf numFmtId="0" fontId="3" fillId="0" borderId="12" xfId="444" applyFont="1" applyBorder="1">
      <alignment horizontal="left" vertical="center"/>
    </xf>
    <xf numFmtId="0" fontId="3" fillId="0" borderId="10" xfId="68" applyFont="1" applyBorder="1">
      <alignment horizontal="left" vertical="center"/>
    </xf>
    <xf numFmtId="0" fontId="3" fillId="0" borderId="0" xfId="585" applyFont="1" applyBorder="1">
      <alignment vertical="top" wrapText="1"/>
      <protection locked="0"/>
    </xf>
    <xf numFmtId="0" fontId="2" fillId="0" borderId="0" xfId="573" applyFont="1" applyBorder="1">
      <alignment horizontal="center" vertical="center" wrapText="1"/>
      <protection locked="0"/>
    </xf>
    <xf numFmtId="0" fontId="3" fillId="0" borderId="0" xfId="584" applyFont="1" applyBorder="1">
      <alignment horizontal="right"/>
      <protection locked="0"/>
    </xf>
    <xf numFmtId="0" fontId="4" fillId="0" borderId="6" xfId="575" applyFont="1" applyBorder="1">
      <alignment horizontal="center" vertical="center" wrapText="1"/>
      <protection locked="0"/>
    </xf>
    <xf numFmtId="0" fontId="4" fillId="0" borderId="6" xfId="588" applyFont="1" applyBorder="1">
      <alignment horizontal="center" vertical="center"/>
      <protection locked="0"/>
    </xf>
    <xf numFmtId="0" fontId="4" fillId="0" borderId="12" xfId="578" applyFont="1" applyBorder="1">
      <alignment horizontal="center" vertical="center" wrapText="1"/>
    </xf>
    <xf numFmtId="0" fontId="4" fillId="0" borderId="12" xfId="591" applyFont="1" applyBorder="1">
      <alignment horizontal="center" vertical="center"/>
      <protection locked="0"/>
    </xf>
    <xf numFmtId="0" fontId="3" fillId="0" borderId="0" xfId="600" applyFont="1" applyBorder="1">
      <alignment horizontal="right" vertical="center" wrapText="1"/>
      <protection locked="0"/>
    </xf>
    <xf numFmtId="0" fontId="3" fillId="0" borderId="0" xfId="593" applyFont="1" applyBorder="1">
      <alignment horizontal="right" vertical="center" wrapText="1"/>
    </xf>
    <xf numFmtId="0" fontId="3" fillId="0" borderId="0" xfId="587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90" applyFont="1" applyBorder="1">
      <alignment horizontal="center" vertical="center" wrapText="1"/>
      <protection locked="0"/>
    </xf>
    <xf numFmtId="0" fontId="4" fillId="0" borderId="10" xfId="541" applyFont="1" applyBorder="1">
      <alignment horizontal="center" vertical="center"/>
    </xf>
    <xf numFmtId="0" fontId="4" fillId="0" borderId="10" xfId="86" applyFont="1" applyBorder="1">
      <alignment horizontal="center" vertical="center"/>
      <protection locked="0"/>
    </xf>
    <xf numFmtId="0" fontId="3" fillId="0" borderId="10" xfId="582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9" fillId="0" borderId="0" xfId="264" applyFont="1" applyBorder="1">
      <alignment horizontal="right"/>
      <protection locked="0"/>
    </xf>
    <xf numFmtId="49" fontId="9" fillId="0" borderId="0" xfId="401" applyNumberFormat="1" applyFont="1" applyBorder="1">
      <protection locked="0"/>
    </xf>
    <xf numFmtId="0" fontId="1" fillId="0" borderId="0" xfId="525" applyFont="1" applyBorder="1">
      <alignment horizontal="right"/>
    </xf>
    <xf numFmtId="0" fontId="3" fillId="0" borderId="0" xfId="562" applyFont="1" applyBorder="1">
      <alignment horizontal="right"/>
    </xf>
    <xf numFmtId="0" fontId="10" fillId="0" borderId="0" xfId="268" applyFont="1" applyBorder="1">
      <alignment horizontal="center" vertical="center" wrapText="1"/>
      <protection locked="0"/>
    </xf>
    <xf numFmtId="0" fontId="10" fillId="0" borderId="0" xfId="518" applyFont="1" applyBorder="1">
      <alignment horizontal="center" vertical="center"/>
      <protection locked="0"/>
    </xf>
    <xf numFmtId="0" fontId="10" fillId="0" borderId="0" xfId="528" applyFont="1" applyBorder="1">
      <alignment horizontal="center" vertical="center"/>
    </xf>
    <xf numFmtId="0" fontId="3" fillId="0" borderId="0" xfId="307" applyFont="1" applyBorder="1">
      <alignment horizontal="left" vertical="center"/>
      <protection locked="0"/>
    </xf>
    <xf numFmtId="0" fontId="4" fillId="0" borderId="2" xfId="277" applyFont="1" applyBorder="1">
      <alignment horizontal="center" vertical="center"/>
      <protection locked="0"/>
    </xf>
    <xf numFmtId="49" fontId="4" fillId="0" borderId="2" xfId="404" applyNumberFormat="1" applyFont="1" applyBorder="1">
      <alignment horizontal="center" vertical="center" wrapText="1"/>
      <protection locked="0"/>
    </xf>
    <xf numFmtId="0" fontId="4" fillId="0" borderId="3" xfId="57" applyFont="1" applyBorder="1">
      <alignment horizontal="center" vertical="center"/>
      <protection locked="0"/>
    </xf>
    <xf numFmtId="49" fontId="4" fillId="0" borderId="3" xfId="408" applyNumberFormat="1" applyFont="1" applyBorder="1">
      <alignment horizontal="center" vertical="center" wrapText="1"/>
      <protection locked="0"/>
    </xf>
    <xf numFmtId="49" fontId="4" fillId="0" borderId="1" xfId="514" applyNumberFormat="1" applyFont="1" applyBorder="1">
      <alignment horizontal="center" vertical="center"/>
      <protection locked="0"/>
    </xf>
    <xf numFmtId="0" fontId="3" fillId="0" borderId="1" xfId="395" applyFont="1" applyBorder="1">
      <alignment horizontal="left" vertical="center" wrapText="1"/>
      <protection locked="0"/>
    </xf>
    <xf numFmtId="0" fontId="1" fillId="0" borderId="6" xfId="329" applyFont="1" applyBorder="1">
      <alignment horizontal="center" vertical="center"/>
      <protection locked="0"/>
    </xf>
    <xf numFmtId="0" fontId="1" fillId="0" borderId="7" xfId="522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49" fontId="4" fillId="0" borderId="1" xfId="404" applyNumberFormat="1" applyFont="1" applyBorder="1">
      <alignment horizontal="center" vertical="center" wrapText="1"/>
      <protection locked="0"/>
    </xf>
    <xf numFmtId="49" fontId="4" fillId="0" borderId="1" xfId="408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2" applyFont="1" applyBorder="1">
      <alignment horizontal="center" vertical="center"/>
      <protection locked="0"/>
    </xf>
    <xf numFmtId="0" fontId="6" fillId="0" borderId="0" xfId="580" applyFont="1" applyBorder="1">
      <alignment horizontal="center" vertical="center"/>
    </xf>
    <xf numFmtId="0" fontId="11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4" applyFont="1" applyBorder="1">
      <alignment vertical="center" wrapText="1"/>
    </xf>
    <xf numFmtId="0" fontId="3" fillId="0" borderId="1" xfId="624" applyFont="1" applyBorder="1">
      <alignment horizontal="center" vertical="center" wrapText="1"/>
    </xf>
    <xf numFmtId="0" fontId="3" fillId="0" borderId="1" xfId="627" applyFont="1" applyBorder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49" fontId="5" fillId="0" borderId="1" xfId="147" applyNumberFormat="1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1" xfId="654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5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6" applyFont="1" applyBorder="1">
      <alignment horizontal="center" vertical="center"/>
    </xf>
    <xf numFmtId="0" fontId="4" fillId="0" borderId="1" xfId="43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3" applyFont="1" applyBorder="1">
      <alignment vertical="top"/>
      <protection locked="0"/>
    </xf>
    <xf numFmtId="49" fontId="1" fillId="0" borderId="0" xfId="293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62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1" applyFont="1" applyBorder="1">
      <alignment horizontal="center" vertical="center" wrapText="1"/>
      <protection locked="0"/>
    </xf>
    <xf numFmtId="0" fontId="4" fillId="0" borderId="1" xfId="386" applyFont="1" applyBorder="1">
      <alignment horizontal="center" vertical="center" wrapText="1"/>
      <protection locked="0"/>
    </xf>
    <xf numFmtId="0" fontId="4" fillId="0" borderId="1" xfId="57" applyFont="1" applyBorder="1">
      <alignment horizontal="center" vertical="center"/>
      <protection locked="0"/>
    </xf>
    <xf numFmtId="0" fontId="4" fillId="0" borderId="1" xfId="96" applyFont="1" applyBorder="1">
      <alignment horizontal="center" vertical="center"/>
    </xf>
    <xf numFmtId="0" fontId="4" fillId="0" borderId="1" xfId="242" applyFont="1" applyBorder="1">
      <alignment horizontal="center" vertical="center"/>
      <protection locked="0"/>
    </xf>
    <xf numFmtId="0" fontId="3" fillId="0" borderId="1" xfId="248" applyFont="1" applyBorder="1">
      <alignment horizontal="left" vertical="center"/>
    </xf>
    <xf numFmtId="49" fontId="5" fillId="0" borderId="1" xfId="147" applyNumberFormat="1" applyFont="1" applyBorder="1" applyAlignment="1">
      <alignment horizontal="left" vertical="center" wrapText="1" indent="2"/>
    </xf>
    <xf numFmtId="0" fontId="1" fillId="0" borderId="1" xfId="66" applyFont="1" applyBorder="1">
      <alignment horizontal="center" vertical="center" wrapText="1"/>
      <protection locked="0"/>
    </xf>
    <xf numFmtId="0" fontId="3" fillId="0" borderId="1" xfId="289" applyFont="1" applyBorder="1">
      <alignment horizontal="left" vertical="center"/>
      <protection locked="0"/>
    </xf>
    <xf numFmtId="0" fontId="3" fillId="0" borderId="1" xfId="78" applyFont="1" applyBorder="1">
      <alignment horizontal="left" vertical="center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393" applyFont="1" applyBorder="1">
      <alignment horizontal="center" vertical="center" wrapText="1"/>
      <protection locked="0"/>
    </xf>
    <xf numFmtId="0" fontId="4" fillId="0" borderId="1" xfId="389" applyFont="1" applyBorder="1">
      <alignment horizontal="center" vertical="center" wrapText="1"/>
      <protection locked="0"/>
    </xf>
    <xf numFmtId="0" fontId="4" fillId="0" borderId="1" xfId="575" applyFont="1" applyBorder="1">
      <alignment horizontal="center" vertical="center" wrapText="1"/>
      <protection locked="0"/>
    </xf>
    <xf numFmtId="0" fontId="1" fillId="0" borderId="1" xfId="397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6" applyFont="1" applyBorder="1">
      <alignment horizontal="right" wrapText="1"/>
    </xf>
    <xf numFmtId="0" fontId="17" fillId="0" borderId="0" xfId="364" applyFont="1" applyBorder="1">
      <alignment horizontal="center" vertical="center" wrapText="1"/>
    </xf>
    <xf numFmtId="0" fontId="18" fillId="0" borderId="1" xfId="368" applyFont="1" applyBorder="1">
      <alignment horizontal="center" vertical="center" wrapText="1"/>
    </xf>
    <xf numFmtId="0" fontId="18" fillId="0" borderId="1" xfId="376" applyFont="1" applyBorder="1">
      <alignment horizontal="center" vertical="center" wrapText="1"/>
    </xf>
    <xf numFmtId="179" fontId="19" fillId="0" borderId="0" xfId="0" applyNumberFormat="1" applyFont="1" applyBorder="1" applyAlignment="1">
      <alignment horizontal="right" vertical="center"/>
    </xf>
    <xf numFmtId="0" fontId="20" fillId="0" borderId="0" xfId="211" applyFont="1" applyBorder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362" applyNumberFormat="1" applyFont="1" applyBorder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21" fillId="0" borderId="1" xfId="0" applyFont="1" applyBorder="1" applyAlignment="1">
      <alignment horizontal="left" indent="1"/>
    </xf>
    <xf numFmtId="0" fontId="21" fillId="0" borderId="1" xfId="223" applyFont="1" applyBorder="1">
      <alignment horizontal="center" vertical="center"/>
    </xf>
    <xf numFmtId="0" fontId="21" fillId="0" borderId="1" xfId="136" applyFont="1" applyBorder="1">
      <alignment horizontal="center" vertical="center"/>
    </xf>
    <xf numFmtId="0" fontId="21" fillId="0" borderId="1" xfId="158" applyFont="1" applyBorder="1">
      <alignment horizontal="center" vertical="center"/>
    </xf>
    <xf numFmtId="179" fontId="23" fillId="0" borderId="1" xfId="0" applyNumberFormat="1" applyFont="1" applyBorder="1" applyAlignment="1">
      <alignment horizontal="right" vertical="center"/>
    </xf>
    <xf numFmtId="179" fontId="23" fillId="0" borderId="1" xfId="0" applyNumberFormat="1" applyFont="1" applyBorder="1" applyAlignment="1">
      <alignment horizontal="right" vertical="center" indent="1"/>
    </xf>
    <xf numFmtId="179" fontId="23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588" applyFont="1" applyBorder="1">
      <alignment horizontal="center" vertical="center"/>
      <protection locked="0"/>
    </xf>
    <xf numFmtId="0" fontId="21" fillId="0" borderId="1" xfId="391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1" fillId="0" borderId="1" xfId="620" applyFont="1" applyBorder="1">
      <alignment horizontal="center" vertical="center"/>
      <protection locked="0"/>
    </xf>
    <xf numFmtId="0" fontId="22" fillId="0" borderId="1" xfId="180" applyFont="1" applyBorder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0" xfId="95" applyFont="1" applyBorder="1">
      <alignment vertical="top"/>
    </xf>
    <xf numFmtId="49" fontId="4" fillId="0" borderId="1" xfId="52" applyNumberFormat="1" applyFont="1" applyBorder="1">
      <alignment horizontal="center" vertical="center" wrapText="1"/>
    </xf>
    <xf numFmtId="49" fontId="4" fillId="0" borderId="1" xfId="131" applyNumberFormat="1" applyFont="1" applyBorder="1">
      <alignment horizontal="center" vertical="center" wrapText="1"/>
    </xf>
    <xf numFmtId="0" fontId="4" fillId="0" borderId="1" xfId="616" applyFont="1" applyBorder="1">
      <alignment horizontal="center" vertical="center"/>
      <protection locked="0"/>
    </xf>
    <xf numFmtId="49" fontId="4" fillId="0" borderId="1" xfId="217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194" applyFont="1" applyBorder="1">
      <alignment horizontal="center" vertical="center"/>
    </xf>
    <xf numFmtId="0" fontId="24" fillId="0" borderId="0" xfId="665" applyFont="1" applyFill="1" applyBorder="1" applyAlignment="1" applyProtection="1">
      <alignment vertical="top"/>
      <protection locked="0"/>
    </xf>
    <xf numFmtId="0" fontId="1" fillId="0" borderId="0" xfId="665" applyFont="1" applyFill="1" applyBorder="1" applyAlignment="1" applyProtection="1">
      <alignment vertical="center"/>
    </xf>
    <xf numFmtId="0" fontId="3" fillId="0" borderId="0" xfId="665" applyFont="1" applyFill="1" applyBorder="1" applyAlignment="1" applyProtection="1">
      <alignment horizontal="right" vertical="center"/>
    </xf>
    <xf numFmtId="0" fontId="25" fillId="0" borderId="0" xfId="665" applyFont="1" applyFill="1" applyBorder="1" applyAlignment="1" applyProtection="1">
      <alignment horizontal="center" vertical="center"/>
    </xf>
    <xf numFmtId="0" fontId="26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left" vertical="center"/>
      <protection locked="0"/>
    </xf>
    <xf numFmtId="0" fontId="27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right"/>
    </xf>
    <xf numFmtId="0" fontId="4" fillId="0" borderId="5" xfId="665" applyFont="1" applyFill="1" applyBorder="1" applyAlignment="1" applyProtection="1">
      <alignment horizontal="center" vertical="center"/>
    </xf>
    <xf numFmtId="0" fontId="4" fillId="0" borderId="7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</xf>
    <xf numFmtId="0" fontId="4" fillId="0" borderId="2" xfId="665" applyFont="1" applyFill="1" applyBorder="1" applyAlignment="1" applyProtection="1">
      <alignment horizontal="center" vertical="center"/>
      <protection locked="0"/>
    </xf>
    <xf numFmtId="0" fontId="4" fillId="0" borderId="4" xfId="665" applyFont="1" applyFill="1" applyBorder="1" applyAlignment="1" applyProtection="1">
      <alignment horizontal="center" vertical="center"/>
    </xf>
    <xf numFmtId="0" fontId="4" fillId="0" borderId="4" xfId="665" applyFont="1" applyFill="1" applyBorder="1" applyAlignment="1" applyProtection="1">
      <alignment horizontal="center" vertical="center" wrapText="1"/>
    </xf>
    <xf numFmtId="0" fontId="3" fillId="0" borderId="1" xfId="665" applyFont="1" applyFill="1" applyBorder="1" applyAlignment="1" applyProtection="1">
      <alignment vertical="center"/>
    </xf>
    <xf numFmtId="4" fontId="3" fillId="0" borderId="1" xfId="665" applyNumberFormat="1" applyFont="1" applyFill="1" applyBorder="1" applyAlignment="1" applyProtection="1">
      <alignment horizontal="right" vertical="center"/>
    </xf>
    <xf numFmtId="0" fontId="3" fillId="0" borderId="1" xfId="665" applyFont="1" applyFill="1" applyBorder="1" applyAlignment="1" applyProtection="1">
      <alignment horizontal="left" vertical="center"/>
      <protection locked="0"/>
    </xf>
    <xf numFmtId="4" fontId="3" fillId="0" borderId="1" xfId="665" applyNumberFormat="1" applyFont="1" applyFill="1" applyBorder="1" applyAlignment="1" applyProtection="1">
      <alignment horizontal="right" vertical="center"/>
      <protection locked="0"/>
    </xf>
    <xf numFmtId="0" fontId="3" fillId="0" borderId="1" xfId="665" applyFont="1" applyFill="1" applyBorder="1" applyAlignment="1" applyProtection="1">
      <alignment vertical="center"/>
      <protection locked="0"/>
    </xf>
    <xf numFmtId="0" fontId="3" fillId="0" borderId="1" xfId="665" applyFont="1" applyFill="1" applyBorder="1" applyAlignment="1" applyProtection="1">
      <alignment horizontal="left" vertical="center"/>
    </xf>
    <xf numFmtId="0" fontId="28" fillId="0" borderId="1" xfId="665" applyFont="1" applyFill="1" applyBorder="1" applyAlignment="1" applyProtection="1">
      <alignment horizontal="right" vertical="center"/>
    </xf>
    <xf numFmtId="0" fontId="29" fillId="0" borderId="1" xfId="665" applyFont="1" applyFill="1" applyBorder="1" applyAlignment="1" applyProtection="1">
      <alignment vertical="center"/>
    </xf>
    <xf numFmtId="0" fontId="28" fillId="0" borderId="1" xfId="665" applyFont="1" applyFill="1" applyBorder="1" applyAlignment="1" applyProtection="1">
      <alignment horizontal="center" vertical="center"/>
    </xf>
    <xf numFmtId="0" fontId="28" fillId="0" borderId="1" xfId="665" applyFont="1" applyFill="1" applyBorder="1" applyAlignment="1" applyProtection="1">
      <alignment horizontal="center" vertical="center"/>
      <protection locked="0"/>
    </xf>
    <xf numFmtId="4" fontId="28" fillId="0" borderId="1" xfId="665" applyNumberFormat="1" applyFont="1" applyFill="1" applyBorder="1" applyAlignment="1" applyProtection="1">
      <alignment horizontal="right" vertical="center"/>
    </xf>
    <xf numFmtId="182" fontId="28" fillId="0" borderId="1" xfId="665" applyNumberFormat="1" applyFont="1" applyFill="1" applyBorder="1" applyAlignment="1" applyProtection="1">
      <alignment horizontal="right" vertical="center"/>
    </xf>
    <xf numFmtId="0" fontId="3" fillId="0" borderId="0" xfId="257" applyFont="1" applyBorder="1">
      <alignment horizontal="left" vertical="center" wrapText="1"/>
      <protection locked="0"/>
    </xf>
    <xf numFmtId="0" fontId="4" fillId="0" borderId="0" xfId="534" applyFont="1" applyBorder="1">
      <alignment horizontal="left" vertical="center" wrapText="1"/>
    </xf>
    <xf numFmtId="0" fontId="4" fillId="0" borderId="1" xfId="652" applyFont="1" applyBorder="1">
      <alignment horizontal="center" vertical="center" wrapText="1"/>
    </xf>
    <xf numFmtId="0" fontId="4" fillId="0" borderId="1" xfId="435" applyFont="1" applyBorder="1">
      <alignment horizontal="center" vertical="center" wrapText="1"/>
    </xf>
    <xf numFmtId="0" fontId="4" fillId="0" borderId="1" xfId="145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292" applyFont="1" applyBorder="1">
      <alignment horizontal="center" vertical="center"/>
    </xf>
    <xf numFmtId="0" fontId="4" fillId="0" borderId="1" xfId="541" applyFont="1" applyBorder="1">
      <alignment horizontal="center" vertical="center"/>
    </xf>
    <xf numFmtId="0" fontId="4" fillId="0" borderId="1" xfId="86" applyFont="1" applyBorder="1">
      <alignment horizontal="center" vertical="center"/>
      <protection locked="0"/>
    </xf>
    <xf numFmtId="3" fontId="4" fillId="0" borderId="1" xfId="295" applyNumberFormat="1" applyFont="1" applyBorder="1">
      <alignment horizontal="center" vertical="center"/>
      <protection locked="0"/>
    </xf>
    <xf numFmtId="3" fontId="4" fillId="0" borderId="1" xfId="285" applyNumberFormat="1" applyFont="1" applyBorder="1">
      <alignment horizontal="center" vertical="center"/>
    </xf>
    <xf numFmtId="0" fontId="1" fillId="0" borderId="1" xfId="272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445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</xf>
    <xf numFmtId="0" fontId="4" fillId="0" borderId="1" xfId="448" applyFont="1" applyBorder="1">
      <alignment horizontal="center" vertical="center" wrapText="1"/>
      <protection locked="0"/>
    </xf>
    <xf numFmtId="3" fontId="4" fillId="0" borderId="1" xfId="310" applyNumberFormat="1" applyFont="1" applyBorder="1">
      <alignment horizontal="center" vertical="top"/>
      <protection locked="0"/>
    </xf>
    <xf numFmtId="0" fontId="1" fillId="0" borderId="1" xfId="314" applyFont="1" applyBorder="1">
      <alignment horizontal="center" vertical="top"/>
    </xf>
    <xf numFmtId="0" fontId="4" fillId="0" borderId="1" xfId="114" applyFont="1" applyBorder="1">
      <alignment horizontal="center" vertical="center" wrapText="1"/>
    </xf>
    <xf numFmtId="0" fontId="6" fillId="0" borderId="0" xfId="212" applyFont="1" applyBorder="1">
      <alignment horizontal="center" vertical="center"/>
      <protection locked="0"/>
    </xf>
    <xf numFmtId="0" fontId="1" fillId="0" borderId="1" xfId="51" applyFont="1" applyBorder="1">
      <alignment horizontal="center" vertical="center" wrapText="1"/>
      <protection locked="0"/>
    </xf>
    <xf numFmtId="0" fontId="1" fillId="0" borderId="1" xfId="88" applyFont="1" applyBorder="1">
      <alignment horizontal="center" vertical="center" wrapText="1"/>
      <protection locked="0"/>
    </xf>
    <xf numFmtId="0" fontId="1" fillId="0" borderId="1" xfId="183" applyFont="1" applyBorder="1">
      <alignment horizontal="center" vertical="center" wrapText="1"/>
      <protection locked="0"/>
    </xf>
    <xf numFmtId="0" fontId="1" fillId="0" borderId="1" xfId="162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92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21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8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7" applyFont="1" applyBorder="1">
      <alignment horizontal="right" vertical="center"/>
      <protection locked="0"/>
    </xf>
    <xf numFmtId="0" fontId="1" fillId="0" borderId="1" xfId="329" applyFont="1" applyBorder="1">
      <alignment horizontal="center" vertical="center"/>
      <protection locked="0"/>
    </xf>
    <xf numFmtId="0" fontId="1" fillId="0" borderId="1" xfId="229" applyFont="1" applyBorder="1">
      <alignment horizontal="center" vertical="center" wrapText="1"/>
    </xf>
    <xf numFmtId="0" fontId="1" fillId="0" borderId="1" xfId="228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5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100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6" applyFont="1" applyBorder="1">
      <alignment horizontal="center" vertical="center" wrapText="1"/>
    </xf>
    <xf numFmtId="0" fontId="1" fillId="0" borderId="1" xfId="237" applyFont="1" applyBorder="1">
      <alignment horizontal="center" vertical="center"/>
      <protection locked="0"/>
    </xf>
    <xf numFmtId="3" fontId="1" fillId="0" borderId="1" xfId="240" applyNumberFormat="1" applyFont="1" applyBorder="1">
      <alignment horizontal="center" vertical="center"/>
    </xf>
    <xf numFmtId="3" fontId="1" fillId="0" borderId="1" xfId="246" applyNumberFormat="1" applyFont="1" applyBorder="1">
      <alignment horizontal="center" vertical="center"/>
    </xf>
    <xf numFmtId="0" fontId="2" fillId="0" borderId="0" xfId="176" applyFont="1" applyBorder="1">
      <alignment horizontal="center" vertical="top"/>
    </xf>
    <xf numFmtId="0" fontId="3" fillId="0" borderId="0" xfId="630" applyFont="1" applyBorder="1">
      <alignment horizontal="left" vertical="center"/>
    </xf>
    <xf numFmtId="0" fontId="27" fillId="0" borderId="0" xfId="58" applyFont="1" applyBorder="1">
      <alignment horizontal="center" vertical="center"/>
    </xf>
    <xf numFmtId="0" fontId="4" fillId="0" borderId="1" xfId="651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3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147" applyNumberFormat="1" applyFont="1" applyBorder="1" applyAlignment="1">
      <alignment horizontal="center" vertical="center" wrapText="1"/>
    </xf>
    <xf numFmtId="0" fontId="3" fillId="0" borderId="0" xfId="562" applyFont="1" applyBorder="1" quotePrefix="1">
      <alignment horizontal="right"/>
    </xf>
    <xf numFmtId="0" fontId="3" fillId="0" borderId="0" xfId="587" applyFont="1" applyBorder="1" quotePrefix="1">
      <alignment horizontal="right" wrapText="1"/>
      <protection locked="0"/>
    </xf>
    <xf numFmtId="0" fontId="3" fillId="0" borderId="0" xfId="124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6" applyFont="1" applyBorder="1" quotePrefix="1">
      <alignment horizontal="right" wrapText="1"/>
    </xf>
    <xf numFmtId="0" fontId="3" fillId="0" borderId="0" xfId="584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7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一般公共预算支出预算表（按功能科目分类）02-2 __b-16-0" xfId="49"/>
    <cellStyle name="一般公共预算支出预算表（按功能科目分类）02-2 __b-21-0" xfId="50"/>
    <cellStyle name="部门收入预算表01-2 __b-4-0" xfId="51"/>
    <cellStyle name="一般公共预算支出预算表（按经济科目分类）02-3 __b-5-0" xfId="52"/>
    <cellStyle name="市对下转移支付预算表10-1 __b-31-0" xfId="53"/>
    <cellStyle name="市对下转移支付预算表10-1 __b-26-0" xfId="54"/>
    <cellStyle name="上级补助项目支出预算表12 __b-27-0" xfId="55"/>
    <cellStyle name="部门支出预算表01-03 __b-9-0" xfId="56"/>
    <cellStyle name="国有资本经营预算支出表07 __b-5-0" xfId="57"/>
    <cellStyle name="财政拨款收支预算总表02-1 __b-13-0" xfId="58"/>
    <cellStyle name="政府性基金预算支出预算表06 __b-17-0" xfId="59"/>
    <cellStyle name="政府性基金预算支出预算表06 __b-22-0" xfId="60"/>
    <cellStyle name="DateTimeStyle" xfId="61"/>
    <cellStyle name="基本支出预算表（人员类.运转类公用经费项目）04 __b-13-0" xfId="62"/>
    <cellStyle name="部门支出预算表01-03 __b-16-0" xfId="63"/>
    <cellStyle name="部门支出预算表01-03 __b-21-0" xfId="64"/>
    <cellStyle name="部门支出预算表01-03 __b-10-0" xfId="65"/>
    <cellStyle name="上级补助项目支出预算表12 __b-10-0" xfId="66"/>
    <cellStyle name="政府购买服务预算表09 __b-22-0" xfId="67"/>
    <cellStyle name="政府购买服务预算表09 __b-17-0" xfId="68"/>
    <cellStyle name="项目支出预算表（其他运转类.特定目标类项目）05-1 __b-35-0" xfId="69"/>
    <cellStyle name="项目支出预算表（其他运转类.特定目标类项目）05-1 __b-40-0" xfId="70"/>
    <cellStyle name="DateStyle" xfId="71"/>
    <cellStyle name="__b-18-0" xfId="72"/>
    <cellStyle name="__b-23-0" xfId="73"/>
    <cellStyle name="部门政府采购预算表08 __b-7-0" xfId="74"/>
    <cellStyle name="项目支出绩效目标表（另文下达）05-3 __b-12-0" xfId="75"/>
    <cellStyle name="政府性基金预算支出预算表06 __b-25-0" xfId="76"/>
    <cellStyle name="政府性基金预算支出预算表06 __b-30-0" xfId="77"/>
    <cellStyle name="基本支出预算表（人员类.运转类公用经费项目）04 __b-17-0" xfId="78"/>
    <cellStyle name="基本支出预算表（人员类.运转类公用经费项目）04 __b-22-0" xfId="79"/>
    <cellStyle name="部门支出预算表01-03 __b-25-0" xfId="80"/>
    <cellStyle name="部门支出预算表01-03 __b-30-0" xfId="81"/>
    <cellStyle name="__b-1-0" xfId="82"/>
    <cellStyle name="一般公共预算支出预算表（按经济科目分类）02-3 __b-13-0" xfId="83"/>
    <cellStyle name="市对下转移支付预算表10-1 __b-7-0" xfId="84"/>
    <cellStyle name="部门政府采购预算表08 __b-16-0" xfId="85"/>
    <cellStyle name="部门政府采购预算表08 __b-21-0" xfId="86"/>
    <cellStyle name="__b-5-0" xfId="87"/>
    <cellStyle name="部门收入预算表01-2 __b-12-0" xfId="88"/>
    <cellStyle name="一般公共预算支出预算表（按经济科目分类）02-3 __b-17-0" xfId="89"/>
    <cellStyle name="一般公共预算支出预算表（按经济科目分类）02-3 __b-22-0" xfId="90"/>
    <cellStyle name="__b-6-0" xfId="91"/>
    <cellStyle name="部门收入预算表01-2 __b-13-0" xfId="92"/>
    <cellStyle name="一般公共预算支出预算表（按经济科目分类）02-3 __b-18-0" xfId="93"/>
    <cellStyle name="一般公共预算支出预算表（按经济科目分类）02-3 __b-23-0" xfId="94"/>
    <cellStyle name="项目支出预算表（其他运转类.特定目标类项目）05-1 __b-13-0" xfId="95"/>
    <cellStyle name="上级补助项目支出预算表12 __b-20-0" xfId="96"/>
    <cellStyle name="上级补助项目支出预算表12 __b-15-0" xfId="97"/>
    <cellStyle name="部门支出预算表01-03 __b-2-0" xfId="98"/>
    <cellStyle name="基本支出预算表（人员类.运转类公用经费项目）04 __b-4-0" xfId="99"/>
    <cellStyle name="__b-35-0" xfId="100"/>
    <cellStyle name="__b-40-0" xfId="101"/>
    <cellStyle name="一般公共预算支出预算表（按功能科目分类）02-2 __b-18-0" xfId="102"/>
    <cellStyle name="一般公共预算支出预算表（按功能科目分类）02-2 __b-23-0" xfId="103"/>
    <cellStyle name="项目支出绩效目标表（另文下达）05-3 __b-14-0" xfId="104"/>
    <cellStyle name="政府性基金预算支出预算表06 __b-27-0" xfId="105"/>
    <cellStyle name="项目支出绩效目标表（本级下达）05-2 __b-13-0" xfId="106"/>
    <cellStyle name="基本支出预算表（人员类.运转类公用经费项目）04 __b-11-0" xfId="107"/>
    <cellStyle name="部门支出预算表01-03 __b-14-0" xfId="108"/>
    <cellStyle name="财政拨款收支预算总表02-1 __b-1-0" xfId="109"/>
    <cellStyle name="政府购买服务预算表09 __b-9-0" xfId="110"/>
    <cellStyle name="上级补助项目支出预算表12 __b-4-0" xfId="111"/>
    <cellStyle name="部门项目中期规划预算表13 __b-25-0" xfId="112"/>
    <cellStyle name="__b-49-0" xfId="113"/>
    <cellStyle name="新增资产配置表11 __b-19-0" xfId="114"/>
    <cellStyle name="PercentStyle" xfId="115"/>
    <cellStyle name="国有资本经营预算支出表07 __b-25-0" xfId="116"/>
    <cellStyle name="政府性基金预算支出预算表06 __b-11-0" xfId="117"/>
    <cellStyle name="项目支出绩效目标表（本级下达）05-2 __b-9-0" xfId="118"/>
    <cellStyle name="一般公共预算支出预算表（按功能科目分类）02-2 __b-3-0" xfId="119"/>
    <cellStyle name="__b-7-0" xfId="120"/>
    <cellStyle name="部门收入预算表01-2 __b-14-0" xfId="121"/>
    <cellStyle name="一般公共预算支出预算表（按经济科目分类）02-3 __b-19-0" xfId="122"/>
    <cellStyle name="一般公共预算支出预算表（按经济科目分类）02-3 __b-24-0" xfId="123"/>
    <cellStyle name="新增资产配置表11 __b-18-0" xfId="124"/>
    <cellStyle name="国有资本经营预算支出表07 __b-19-0" xfId="125"/>
    <cellStyle name="国有资本经营预算支出表07 __b-24-0" xfId="126"/>
    <cellStyle name="新增资产配置表11 __b-9-0" xfId="127"/>
    <cellStyle name="政府性基金预算支出预算表06 __b-10-0" xfId="128"/>
    <cellStyle name="__b-3-0" xfId="129"/>
    <cellStyle name="部门收入预算表01-2 __b-10-0" xfId="130"/>
    <cellStyle name="一般公共预算支出预算表（按经济科目分类）02-3 __b-15-0" xfId="131"/>
    <cellStyle name="一般公共预算支出预算表（按经济科目分类）02-3 __b-20-0" xfId="132"/>
    <cellStyle name="项目支出预算表（其他运转类.特定目标类项目）05-1 __b-10-0" xfId="133"/>
    <cellStyle name="政府购买服务预算表09 __b-5-0" xfId="134"/>
    <cellStyle name="__b-2-0" xfId="135"/>
    <cellStyle name="一般公共预算支出预算表（按经济科目分类）02-3 __b-14-0" xfId="136"/>
    <cellStyle name="一般公共预算支出预算表（按功能科目分类）02-2 __b-15-0" xfId="137"/>
    <cellStyle name="一般公共预算支出预算表（按功能科目分类）02-2 __b-20-0" xfId="138"/>
    <cellStyle name="财政拨款收支预算总表02-1 __b-9-0" xfId="139"/>
    <cellStyle name="市对下转移支付预算表10-1 __b-10-0" xfId="140"/>
    <cellStyle name="NumberStyle" xfId="141"/>
    <cellStyle name="政府购买服务预算表09 __b-15-0" xfId="142"/>
    <cellStyle name="政府购买服务预算表09 __b-20-0" xfId="143"/>
    <cellStyle name="项目支出预算表（其他运转类.特定目标类项目）05-1 __b-28-0" xfId="144"/>
    <cellStyle name="项目支出预算表（其他运转类.特定目标类项目）05-1 __b-33-0" xfId="145"/>
    <cellStyle name="国有资本经营预算支出表07 __b-29-0" xfId="146"/>
    <cellStyle name="TextStyle" xfId="147"/>
    <cellStyle name="政府性基金预算支出预算表06 __b-15-0" xfId="148"/>
    <cellStyle name="政府性基金预算支出预算表06 __b-20-0" xfId="149"/>
    <cellStyle name="MoneyStyle" xfId="150"/>
    <cellStyle name="一般公共预算支出预算表（按经济科目分类）02-3 __b-1-0" xfId="151"/>
    <cellStyle name="市对下转移支付预算表10-1 __b-22-0" xfId="152"/>
    <cellStyle name="市对下转移支付预算表10-1 __b-17-0" xfId="153"/>
    <cellStyle name="TimeStyle" xfId="154"/>
    <cellStyle name="IntegralNumberStyle" xfId="155"/>
    <cellStyle name="__b-4-0" xfId="156"/>
    <cellStyle name="部门收入预算表01-2 __b-11-0" xfId="157"/>
    <cellStyle name="一般公共预算支出预算表（按经济科目分类）02-3 __b-16-0" xfId="158"/>
    <cellStyle name="一般公共预算支出预算表（按经济科目分类）02-3 __b-21-0" xfId="159"/>
    <cellStyle name="__b-8-0" xfId="160"/>
    <cellStyle name="部门收入预算表01-2 __b-15-0" xfId="161"/>
    <cellStyle name="部门收入预算表01-2 __b-20-0" xfId="162"/>
    <cellStyle name="一般公共预算支出预算表（按经济科目分类）02-3 __b-25-0" xfId="163"/>
    <cellStyle name="一般公共预算支出预算表（按经济科目分类）02-3 __b-30-0" xfId="164"/>
    <cellStyle name="__b-9-0" xfId="165"/>
    <cellStyle name="__b-10-0" xfId="166"/>
    <cellStyle name="部门收入预算表01-2 __b-16-0" xfId="167"/>
    <cellStyle name="部门收入预算表01-2 __b-21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部门收入预算表01-2 __b-18-0" xfId="177"/>
    <cellStyle name="部门收入预算表01-2 __b-23-0" xfId="178"/>
    <cellStyle name="一般公共预算支出预算表（按经济科目分类）02-3 __b-28-0" xfId="179"/>
    <cellStyle name="一般公共预算支出预算表（按经济科目分类）02-3 __b-33-0" xfId="180"/>
    <cellStyle name="部门政府采购预算表08 __b-1-0" xfId="181"/>
    <cellStyle name="__b-13-0" xfId="182"/>
    <cellStyle name="部门收入预算表01-2 __b-19-0" xfId="183"/>
    <cellStyle name="部门收入预算表01-2 __b-24-0" xfId="184"/>
    <cellStyle name="一般公共预算支出预算表（按经济科目分类）02-3 __b-29-0" xfId="185"/>
    <cellStyle name="一般公共预算支出预算表（按经济科目分类）02-3 __b-34-0" xfId="186"/>
    <cellStyle name="部门政府采购预算表08 __b-2-0" xfId="187"/>
    <cellStyle name="__b-14-0" xfId="188"/>
    <cellStyle name="部门收入预算表01-2 __b-25-0" xfId="189"/>
    <cellStyle name="一般公共预算支出预算表（按经济科目分类）02-3 __b-3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基本支出预算表（人员类.运转类公用经费项目）04 __b-1-0" xfId="227"/>
    <cellStyle name="__b-27-0" xfId="228"/>
    <cellStyle name="__b-32-0" xfId="229"/>
    <cellStyle name="基本支出预算表（人员类.运转类公用经费项目）04 __b-2-0" xfId="230"/>
    <cellStyle name="__b-28-0" xfId="231"/>
    <cellStyle name="__b-33-0" xfId="232"/>
    <cellStyle name="基本支出预算表（人员类.运转类公用经费项目）04 __b-3-0" xfId="233"/>
    <cellStyle name="__b-29-0" xfId="234"/>
    <cellStyle name="__b-34-0" xfId="235"/>
    <cellStyle name="基本支出预算表（人员类.运转类公用经费项目）04 __b-5-0" xfId="236"/>
    <cellStyle name="__b-36-0" xfId="237"/>
    <cellStyle name="__b-41-0" xfId="238"/>
    <cellStyle name="基本支出预算表（人员类.运转类公用经费项目）04 __b-6-0" xfId="239"/>
    <cellStyle name="__b-37-0" xfId="240"/>
    <cellStyle name="__b-42-0" xfId="241"/>
    <cellStyle name="基本支出预算表（人员类.运转类公用经费项目）04 __b-7-0" xfId="242"/>
    <cellStyle name="__b-38-0" xfId="243"/>
    <cellStyle name="__b-43-0" xfId="244"/>
    <cellStyle name="基本支出预算表（人员类.运转类公用经费项目）04 __b-8-0" xfId="245"/>
    <cellStyle name="__b-39-0" xfId="246"/>
    <cellStyle name="__b-44-0" xfId="247"/>
    <cellStyle name="基本支出预算表（人员类.运转类公用经费项目）04 __b-9-0" xfId="248"/>
    <cellStyle name="__b-45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上级补助项目支出预算表12 __b-23-0" xfId="261"/>
    <cellStyle name="上级补助项目支出预算表12 __b-18-0" xfId="262"/>
    <cellStyle name="部门支出预算表01-03 __b-5-0" xfId="263"/>
    <cellStyle name="国有资本经营预算支出表07 __b-1-0" xfId="264"/>
    <cellStyle name="上级补助项目支出预算表12 __b-24-0" xfId="265"/>
    <cellStyle name="上级补助项目支出预算表12 __b-19-0" xfId="266"/>
    <cellStyle name="部门支出预算表01-03 __b-6-0" xfId="267"/>
    <cellStyle name="国有资本经营预算支出表07 __b-2-0" xfId="268"/>
    <cellStyle name="财政拨款收支预算总表02-1 __b-10-0" xfId="269"/>
    <cellStyle name="上级补助项目支出预算表12 __b-30-0" xfId="270"/>
    <cellStyle name="上级补助项目支出预算表12 __b-25-0" xfId="271"/>
    <cellStyle name="部门支出预算表01-03 __b-7-0" xfId="272"/>
    <cellStyle name="国有资本经营预算支出表07 __b-3-0" xfId="273"/>
    <cellStyle name="财政拨款收支预算总表02-1 __b-11-0" xfId="274"/>
    <cellStyle name="上级补助项目支出预算表12 __b-26-0" xfId="275"/>
    <cellStyle name="部门支出预算表01-03 __b-8-0" xfId="276"/>
    <cellStyle name="国有资本经营预算支出表07 __b-4-0" xfId="277"/>
    <cellStyle name="财政拨款收支预算总表02-1 __b-12-0" xfId="278"/>
    <cellStyle name="部门支出预算表01-03 __b-11-0" xfId="279"/>
    <cellStyle name="部门支出预算表01-03 __b-12-0" xfId="280"/>
    <cellStyle name="基本支出预算表（人员类.运转类公用经费项目）04 __b-10-0" xfId="281"/>
    <cellStyle name="部门支出预算表01-03 __b-13-0" xfId="282"/>
    <cellStyle name="基本支出预算表（人员类.运转类公用经费项目）04 __b-12-0" xfId="283"/>
    <cellStyle name="部门支出预算表01-03 __b-15-0" xfId="284"/>
    <cellStyle name="部门支出预算表01-03 __b-20-0" xfId="285"/>
    <cellStyle name="基本支出预算表（人员类.运转类公用经费项目）04 __b-14-0" xfId="286"/>
    <cellStyle name="部门支出预算表01-03 __b-17-0" xfId="287"/>
    <cellStyle name="部门支出预算表01-03 __b-22-0" xfId="288"/>
    <cellStyle name="基本支出预算表（人员类.运转类公用经费项目）04 __b-15-0" xfId="289"/>
    <cellStyle name="基本支出预算表（人员类.运转类公用经费项目）04 __b-20-0" xfId="290"/>
    <cellStyle name="部门支出预算表01-03 __b-18-0" xfId="291"/>
    <cellStyle name="部门支出预算表01-03 __b-23-0" xfId="292"/>
    <cellStyle name="基本支出预算表（人员类.运转类公用经费项目）04 __b-16-0" xfId="293"/>
    <cellStyle name="基本支出预算表（人员类.运转类公用经费项目）04 __b-21-0" xfId="294"/>
    <cellStyle name="部门支出预算表01-03 __b-19-0" xfId="295"/>
    <cellStyle name="部门支出预算表01-03 __b-24-0" xfId="296"/>
    <cellStyle name="部门项目中期规划预算表13 __b-1-0" xfId="297"/>
    <cellStyle name="基本支出预算表（人员类.运转类公用经费项目）04 __b-18-0" xfId="298"/>
    <cellStyle name="基本支出预算表（人员类.运转类公用经费项目）04 __b-23-0" xfId="299"/>
    <cellStyle name="部门支出预算表01-03 __b-26-0" xfId="300"/>
    <cellStyle name="部门支出预算表01-03 __b-31-0" xfId="301"/>
    <cellStyle name="部门项目中期规划预算表13 __b-2-0" xfId="302"/>
    <cellStyle name="基本支出预算表（人员类.运转类公用经费项目）04 __b-19-0" xfId="303"/>
    <cellStyle name="基本支出预算表（人员类.运转类公用经费项目）04 __b-24-0" xfId="304"/>
    <cellStyle name="部门支出预算表01-03 __b-27-0" xfId="305"/>
    <cellStyle name="部门支出预算表01-03 __b-32-0" xfId="306"/>
    <cellStyle name="部门项目中期规划预算表13 __b-3-0" xfId="307"/>
    <cellStyle name="基本支出预算表（人员类.运转类公用经费项目）04 __b-25-0" xfId="308"/>
    <cellStyle name="基本支出预算表（人员类.运转类公用经费项目）04 __b-30-0" xfId="309"/>
    <cellStyle name="部门支出预算表01-03 __b-28-0" xfId="310"/>
    <cellStyle name="部门项目中期规划预算表13 __b-4-0" xfId="311"/>
    <cellStyle name="基本支出预算表（人员类.运转类公用经费项目）04 __b-26-0" xfId="312"/>
    <cellStyle name="基本支出预算表（人员类.运转类公用经费项目）04 __b-31-0" xfId="313"/>
    <cellStyle name="部门支出预算表01-03 __b-29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上级补助项目支出预算表12 __b-28-0" xfId="322"/>
    <cellStyle name="国有资本经营预算支出表07 __b-6-0" xfId="323"/>
    <cellStyle name="财政拨款收支预算总表02-1 __b-14-0" xfId="324"/>
    <cellStyle name="上级补助项目支出预算表12 __b-29-0" xfId="325"/>
    <cellStyle name="国有资本经营预算支出表07 __b-7-0" xfId="326"/>
    <cellStyle name="财政拨款收支预算总表02-1 __b-15-0" xfId="327"/>
    <cellStyle name="财政拨款收支预算总表02-1 __b-20-0" xfId="328"/>
    <cellStyle name="国有资本经营预算支出表07 __b-8-0" xfId="329"/>
    <cellStyle name="财政拨款收支预算总表02-1 __b-16-0" xfId="330"/>
    <cellStyle name="财政拨款收支预算总表02-1 __b-21-0" xfId="331"/>
    <cellStyle name="国有资本经营预算支出表07 __b-9-0" xfId="332"/>
    <cellStyle name="财政拨款收支预算总表02-1 __b-17-0" xfId="333"/>
    <cellStyle name="财政拨款收支预算总表02-1 __b-22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一般公共预算“三公”经费支出预算表03 __b-6-0" xfId="368"/>
    <cellStyle name="一般公共预算“三公”经费支出预算表03 __b-7-0" xfId="369"/>
    <cellStyle name="一般公共预算“三公”经费支出预算表03 __b-8-0" xfId="370"/>
    <cellStyle name="一般公共预算“三公”经费支出预算表03 __b-9-0" xfId="371"/>
    <cellStyle name="一般公共预算“三公”经费支出预算表03 __b-10-0" xfId="372"/>
    <cellStyle name="一般公共预算“三公”经费支出预算表03 __b-11-0" xfId="373"/>
    <cellStyle name="一般公共预算“三公”经费支出预算表03 __b-12-0" xfId="374"/>
    <cellStyle name="一般公共预算“三公”经费支出预算表03 __b-13-0" xfId="375"/>
    <cellStyle name="一般公共预算“三公”经费支出预算表03 __b-14-0" xfId="376"/>
    <cellStyle name="一般公共预算“三公”经费支出预算表03 __b-15-0" xfId="377"/>
    <cellStyle name="一般公共预算“三公”经费支出预算表03 __b-20-0" xfId="378"/>
    <cellStyle name="一般公共预算“三公”经费支出预算表03 __b-16-0" xfId="379"/>
    <cellStyle name="一般公共预算“三公”经费支出预算表03 __b-21-0" xfId="380"/>
    <cellStyle name="一般公共预算“三公”经费支出预算表03 __b-17-0" xfId="381"/>
    <cellStyle name="一般公共预算“三公”经费支出预算表03 __b-22-0" xfId="382"/>
    <cellStyle name="一般公共预算“三公”经费支出预算表03 __b-18-0" xfId="383"/>
    <cellStyle name="一般公共预算“三公”经费支出预算表03 __b-23-0" xfId="384"/>
    <cellStyle name="一般公共预算“三公”经费支出预算表03 __b-19-0" xfId="385"/>
    <cellStyle name="部门项目中期规划预算表13 __b-5-0" xfId="386"/>
    <cellStyle name="基本支出预算表（人员类.运转类公用经费项目）04 __b-27-0" xfId="387"/>
    <cellStyle name="基本支出预算表（人员类.运转类公用经费项目）04 __b-32-0" xfId="388"/>
    <cellStyle name="部门项目中期规划预算表13 __b-6-0" xfId="389"/>
    <cellStyle name="基本支出预算表（人员类.运转类公用经费项目）04 __b-28-0" xfId="390"/>
    <cellStyle name="基本支出预算表（人员类.运转类公用经费项目）04 __b-33-0" xfId="391"/>
    <cellStyle name="部门项目中期规划预算表13 __b-7-0" xfId="392"/>
    <cellStyle name="基本支出预算表（人员类.运转类公用经费项目）04 __b-29-0" xfId="393"/>
    <cellStyle name="基本支出预算表（人员类.运转类公用经费项目）04 __b-34-0" xfId="394"/>
    <cellStyle name="部门项目中期规划预算表13 __b-8-0" xfId="395"/>
    <cellStyle name="基本支出预算表（人员类.运转类公用经费项目）04 __b-35-0" xfId="396"/>
    <cellStyle name="基本支出预算表（人员类.运转类公用经费项目）04 __b-40-0" xfId="397"/>
    <cellStyle name="部门项目中期规划预算表13 __b-9-0" xfId="398"/>
    <cellStyle name="基本支出预算表（人员类.运转类公用经费项目）04 __b-36-0" xfId="399"/>
    <cellStyle name="基本支出预算表（人员类.运转类公用经费项目）04 __b-41-0" xfId="400"/>
    <cellStyle name="国有资本经营预算支出表07 __b-10-0" xfId="401"/>
    <cellStyle name="基本支出预算表（人员类.运转类公用经费项目）04 __b-37-0" xfId="402"/>
    <cellStyle name="新增资产配置表11 __b-10-0" xfId="403"/>
    <cellStyle name="国有资本经营预算支出表07 __b-11-0" xfId="404"/>
    <cellStyle name="新增资产配置表11 __b-1-0" xfId="405"/>
    <cellStyle name="基本支出预算表（人员类.运转类公用经费项目）04 __b-38-0" xfId="406"/>
    <cellStyle name="新增资产配置表11 __b-11-0" xfId="407"/>
    <cellStyle name="国有资本经营预算支出表07 __b-12-0" xfId="408"/>
    <cellStyle name="新增资产配置表11 __b-2-0" xfId="409"/>
    <cellStyle name="基本支出预算表（人员类.运转类公用经费项目）04 __b-39-0" xfId="410"/>
    <cellStyle name="项目支出预算表（其他运转类.特定目标类项目）05-1 __b-1-0" xfId="411"/>
    <cellStyle name="项目支出预算表（其他运转类.特定目标类项目）05-1 __b-2-0" xfId="412"/>
    <cellStyle name="项目支出预算表（其他运转类.特定目标类项目）05-1 __b-3-0" xfId="413"/>
    <cellStyle name="项目支出预算表（其他运转类.特定目标类项目）05-1 __b-4-0" xfId="414"/>
    <cellStyle name="项目支出预算表（其他运转类.特定目标类项目）05-1 __b-5-0" xfId="415"/>
    <cellStyle name="项目支出预算表（其他运转类.特定目标类项目）05-1 __b-6-0" xfId="416"/>
    <cellStyle name="项目支出预算表（其他运转类.特定目标类项目）05-1 __b-7-0" xfId="417"/>
    <cellStyle name="项目支出预算表（其他运转类.特定目标类项目）05-1 __b-8-0" xfId="418"/>
    <cellStyle name="项目支出预算表（其他运转类.特定目标类项目）05-1 __b-9-0" xfId="419"/>
    <cellStyle name="项目支出预算表（其他运转类.特定目标类项目）05-1 __b-11-0" xfId="420"/>
    <cellStyle name="项目支出预算表（其他运转类.特定目标类项目）05-1 __b-12-0" xfId="421"/>
    <cellStyle name="项目支出预算表（其他运转类.特定目标类项目）05-1 __b-14-0" xfId="422"/>
    <cellStyle name="项目支出预算表（其他运转类.特定目标类项目）05-1 __b-15-0" xfId="423"/>
    <cellStyle name="项目支出预算表（其他运转类.特定目标类项目）05-1 __b-20-0" xfId="424"/>
    <cellStyle name="项目支出预算表（其他运转类.特定目标类项目）05-1 __b-16-0" xfId="425"/>
    <cellStyle name="项目支出预算表（其他运转类.特定目标类项目）05-1 __b-21-0" xfId="426"/>
    <cellStyle name="项目支出预算表（其他运转类.特定目标类项目）05-1 __b-17-0" xfId="427"/>
    <cellStyle name="项目支出预算表（其他运转类.特定目标类项目）05-1 __b-22-0" xfId="428"/>
    <cellStyle name="政府购买服务预算表09 __b-10-0" xfId="429"/>
    <cellStyle name="项目支出预算表（其他运转类.特定目标类项目）05-1 __b-18-0" xfId="430"/>
    <cellStyle name="项目支出预算表（其他运转类.特定目标类项目）05-1 __b-23-0" xfId="431"/>
    <cellStyle name="政府购买服务预算表09 __b-11-0" xfId="432"/>
    <cellStyle name="项目支出预算表（其他运转类.特定目标类项目）05-1 __b-19-0" xfId="433"/>
    <cellStyle name="项目支出预算表（其他运转类.特定目标类项目）05-1 __b-24-0" xfId="434"/>
    <cellStyle name="政府购买服务预算表09 __b-12-0" xfId="435"/>
    <cellStyle name="项目支出预算表（其他运转类.特定目标类项目）05-1 __b-25-0" xfId="436"/>
    <cellStyle name="项目支出预算表（其他运转类.特定目标类项目）05-1 __b-30-0" xfId="437"/>
    <cellStyle name="政府购买服务预算表09 __b-13-0" xfId="438"/>
    <cellStyle name="项目支出预算表（其他运转类.特定目标类项目）05-1 __b-26-0" xfId="439"/>
    <cellStyle name="项目支出预算表（其他运转类.特定目标类项目）05-1 __b-31-0" xfId="440"/>
    <cellStyle name="政府购买服务预算表09 __b-14-0" xfId="441"/>
    <cellStyle name="项目支出预算表（其他运转类.特定目标类项目）05-1 __b-27-0" xfId="442"/>
    <cellStyle name="项目支出预算表（其他运转类.特定目标类项目）05-1 __b-32-0" xfId="443"/>
    <cellStyle name="政府购买服务预算表09 __b-16-0" xfId="444"/>
    <cellStyle name="政府购买服务预算表09 __b-21-0" xfId="445"/>
    <cellStyle name="项目支出预算表（其他运转类.特定目标类项目）05-1 __b-29-0" xfId="446"/>
    <cellStyle name="项目支出预算表（其他运转类.特定目标类项目）05-1 __b-34-0" xfId="447"/>
    <cellStyle name="政府购买服务预算表09 __b-23-0" xfId="448"/>
    <cellStyle name="政府购买服务预算表09 __b-18-0" xfId="449"/>
    <cellStyle name="项目支出预算表（其他运转类.特定目标类项目）05-1 __b-36-0" xfId="450"/>
    <cellStyle name="项目支出预算表（其他运转类.特定目标类项目）05-1 __b-41-0" xfId="451"/>
    <cellStyle name="政府购买服务预算表09 __b-24-0" xfId="452"/>
    <cellStyle name="政府购买服务预算表09 __b-19-0" xfId="453"/>
    <cellStyle name="项目支出预算表（其他运转类.特定目标类项目）05-1 __b-37-0" xfId="454"/>
    <cellStyle name="项目支出预算表（其他运转类.特定目标类项目）05-1 __b-42-0" xfId="455"/>
    <cellStyle name="项目支出预算表（其他运转类.特定目标类项目）05-1 __b-38-0" xfId="456"/>
    <cellStyle name="项目支出预算表（其他运转类.特定目标类项目）05-1 __b-43-0" xfId="457"/>
    <cellStyle name="项目支出预算表（其他运转类.特定目标类项目）05-1 __b-39-0" xfId="458"/>
    <cellStyle name="项目支出绩效目标表（本级下达）05-2 __b-1-0" xfId="459"/>
    <cellStyle name="项目支出绩效目标表（本级下达）05-2 __b-2-0" xfId="460"/>
    <cellStyle name="项目支出绩效目标表（本级下达）05-2 __b-3-0" xfId="461"/>
    <cellStyle name="项目支出绩效目标表（本级下达）05-2 __b-4-0" xfId="462"/>
    <cellStyle name="项目支出绩效目标表（本级下达）05-2 __b-5-0" xfId="463"/>
    <cellStyle name="项目支出绩效目标表（本级下达）05-2 __b-6-0" xfId="464"/>
    <cellStyle name="项目支出绩效目标表（本级下达）05-2 __b-7-0" xfId="465"/>
    <cellStyle name="项目支出绩效目标表（本级下达）05-2 __b-8-0" xfId="466"/>
    <cellStyle name="项目支出绩效目标表（本级下达）05-2 __b-10-0" xfId="467"/>
    <cellStyle name="项目支出绩效目标表（本级下达）05-2 __b-11-0" xfId="468"/>
    <cellStyle name="项目支出绩效目标表（本级下达）05-2 __b-12-0" xfId="469"/>
    <cellStyle name="项目支出绩效目标表（本级下达）05-2 __b-14-0" xfId="470"/>
    <cellStyle name="项目支出绩效目标表（本级下达）05-2 __b-15-0" xfId="471"/>
    <cellStyle name="项目支出绩效目标表（本级下达）05-2 __b-16-0" xfId="472"/>
    <cellStyle name="项目支出绩效目标表（本级下达）05-2 __b-17-0" xfId="473"/>
    <cellStyle name="项目支出绩效目标表（本级下达）05-2 __b-18-0" xfId="474"/>
    <cellStyle name="项目支出绩效目标表（另文下达）05-3 __b-1-0" xfId="475"/>
    <cellStyle name="项目支出绩效目标表（另文下达）05-3 __b-2-0" xfId="476"/>
    <cellStyle name="项目支出绩效目标表（另文下达）05-3 __b-3-0" xfId="477"/>
    <cellStyle name="项目支出绩效目标表（另文下达）05-3 __b-4-0" xfId="478"/>
    <cellStyle name="项目支出绩效目标表（另文下达）05-3 __b-5-0" xfId="479"/>
    <cellStyle name="项目支出绩效目标表（另文下达）05-3 __b-6-0" xfId="480"/>
    <cellStyle name="项目支出绩效目标表（另文下达）05-3 __b-7-0" xfId="481"/>
    <cellStyle name="项目支出绩效目标表（另文下达）05-3 __b-8-0" xfId="482"/>
    <cellStyle name="项目支出绩效目标表（另文下达）05-3 __b-9-0" xfId="483"/>
    <cellStyle name="项目支出绩效目标表（另文下达）05-3 __b-10-0" xfId="484"/>
    <cellStyle name="政府性基金预算支出预算表06 __b-18-0" xfId="485"/>
    <cellStyle name="政府性基金预算支出预算表06 __b-23-0" xfId="486"/>
    <cellStyle name="项目支出绩效目标表（另文下达）05-3 __b-11-0" xfId="487"/>
    <cellStyle name="政府性基金预算支出预算表06 __b-19-0" xfId="488"/>
    <cellStyle name="政府性基金预算支出预算表06 __b-24-0" xfId="489"/>
    <cellStyle name="项目支出绩效目标表（另文下达）05-3 __b-13-0" xfId="490"/>
    <cellStyle name="政府性基金预算支出预算表06 __b-26-0" xfId="491"/>
    <cellStyle name="项目支出绩效目标表（另文下达）05-3 __b-15-0" xfId="492"/>
    <cellStyle name="政府性基金预算支出预算表06 __b-28-0" xfId="493"/>
    <cellStyle name="项目支出绩效目标表（另文下达）05-3 __b-16-0" xfId="494"/>
    <cellStyle name="政府性基金预算支出预算表06 __b-29-0" xfId="495"/>
    <cellStyle name="政府性基金预算支出预算表06 __b-1-0" xfId="496"/>
    <cellStyle name="政府性基金预算支出预算表06 __b-2-0" xfId="497"/>
    <cellStyle name="政府性基金预算支出预算表06 __b-3-0" xfId="498"/>
    <cellStyle name="政府性基金预算支出预算表06 __b-4-0" xfId="499"/>
    <cellStyle name="政府性基金预算支出预算表06 __b-5-0" xfId="500"/>
    <cellStyle name="政府性基金预算支出预算表06 __b-6-0" xfId="501"/>
    <cellStyle name="政府性基金预算支出预算表06 __b-7-0" xfId="502"/>
    <cellStyle name="政府性基金预算支出预算表06 __b-8-0" xfId="503"/>
    <cellStyle name="政府性基金预算支出预算表06 __b-9-0" xfId="504"/>
    <cellStyle name="国有资本经营预算支出表07 __b-26-0" xfId="505"/>
    <cellStyle name="政府性基金预算支出预算表06 __b-12-0" xfId="506"/>
    <cellStyle name="国有资本经营预算支出表07 __b-27-0" xfId="507"/>
    <cellStyle name="政府性基金预算支出预算表06 __b-13-0" xfId="508"/>
    <cellStyle name="国有资本经营预算支出表07 __b-28-0" xfId="509"/>
    <cellStyle name="政府性基金预算支出预算表06 __b-14-0" xfId="510"/>
    <cellStyle name="政府性基金预算支出预算表06 __b-16-0" xfId="511"/>
    <cellStyle name="政府性基金预算支出预算表06 __b-21-0" xfId="512"/>
    <cellStyle name="新增资产配置表11 __b-12-0" xfId="513"/>
    <cellStyle name="国有资本经营预算支出表07 __b-13-0" xfId="514"/>
    <cellStyle name="新增资产配置表11 __b-13-0" xfId="515"/>
    <cellStyle name="国有资本经营预算支出表07 __b-14-0" xfId="516"/>
    <cellStyle name="新增资产配置表11 __b-14-0" xfId="517"/>
    <cellStyle name="国有资本经营预算支出表07 __b-15-0" xfId="518"/>
    <cellStyle name="国有资本经营预算支出表07 __b-20-0" xfId="519"/>
    <cellStyle name="新增资产配置表11 __b-20-0" xfId="520"/>
    <cellStyle name="新增资产配置表11 __b-15-0" xfId="521"/>
    <cellStyle name="国有资本经营预算支出表07 __b-16-0" xfId="522"/>
    <cellStyle name="国有资本经营预算支出表07 __b-21-0" xfId="523"/>
    <cellStyle name="新增资产配置表11 __b-16-0" xfId="524"/>
    <cellStyle name="国有资本经营预算支出表07 __b-17-0" xfId="525"/>
    <cellStyle name="国有资本经营预算支出表07 __b-22-0" xfId="526"/>
    <cellStyle name="新增资产配置表11 __b-17-0" xfId="527"/>
    <cellStyle name="国有资本经营预算支出表07 __b-18-0" xfId="528"/>
    <cellStyle name="国有资本经营预算支出表07 __b-23-0" xfId="529"/>
    <cellStyle name="市对下转移支付预算表10-1 __b-1-0" xfId="530"/>
    <cellStyle name="部门政府采购预算表08 __b-10-0" xfId="531"/>
    <cellStyle name="市对下转移支付预算表10-1 __b-2-0" xfId="532"/>
    <cellStyle name="部门政府采购预算表08 __b-11-0" xfId="533"/>
    <cellStyle name="市对下转移支付预算表10-1 __b-3-0" xfId="534"/>
    <cellStyle name="部门政府采购预算表08 __b-12-0" xfId="535"/>
    <cellStyle name="市对下转移支付预算表10-1 __b-4-0" xfId="536"/>
    <cellStyle name="部门政府采购预算表08 __b-13-0" xfId="537"/>
    <cellStyle name="市对下转移支付预算表10-1 __b-5-0" xfId="538"/>
    <cellStyle name="部门政府采购预算表08 __b-14-0" xfId="539"/>
    <cellStyle name="市对下转移支付预算表10-1 __b-6-0" xfId="540"/>
    <cellStyle name="部门政府采购预算表08 __b-15-0" xfId="541"/>
    <cellStyle name="部门政府采购预算表08 __b-20-0" xfId="542"/>
    <cellStyle name="市对下转移支付预算表10-1 __b-8-0" xfId="543"/>
    <cellStyle name="部门政府采购预算表08 __b-17-0" xfId="544"/>
    <cellStyle name="部门政府采购预算表08 __b-22-0" xfId="545"/>
    <cellStyle name="市对下转移支付预算表10-1 __b-9-0" xfId="546"/>
    <cellStyle name="部门政府采购预算表08 __b-18-0" xfId="547"/>
    <cellStyle name="部门政府采购预算表08 __b-23-0" xfId="548"/>
    <cellStyle name="部门政府采购预算表08 __b-19-0" xfId="549"/>
    <cellStyle name="部门政府采购预算表08 __b-24-0" xfId="550"/>
    <cellStyle name="部门政府采购预算表08 __b-25-0" xfId="551"/>
    <cellStyle name="部门政府采购预算表08 __b-30-0" xfId="552"/>
    <cellStyle name="部门政府采购预算表08 __b-26-0" xfId="553"/>
    <cellStyle name="部门政府采购预算表08 __b-31-0" xfId="554"/>
    <cellStyle name="部门政府采购预算表08 __b-27-0" xfId="555"/>
    <cellStyle name="部门政府采购预算表08 __b-32-0" xfId="556"/>
    <cellStyle name="部门政府采购预算表08 __b-28-0" xfId="557"/>
    <cellStyle name="部门政府采购预算表08 __b-33-0" xfId="558"/>
    <cellStyle name="部门政府采购预算表08 __b-29-0" xfId="559"/>
    <cellStyle name="部门政府采购预算表08 __b-34-0" xfId="560"/>
    <cellStyle name="部门政府采购预算表08 __b-35-0" xfId="561"/>
    <cellStyle name="部门政府采购预算表08 __b-36-0" xfId="562"/>
    <cellStyle name="部门政府采购预算表08 __b-37-0" xfId="563"/>
    <cellStyle name="部门项目中期规划预算表13 __b-10-0" xfId="564"/>
    <cellStyle name="部门政府采购预算表08 __b-38-0" xfId="565"/>
    <cellStyle name="政府购买服务预算表09 __b-1-0" xfId="566"/>
    <cellStyle name="政府购买服务预算表09 __b-2-0" xfId="567"/>
    <cellStyle name="政府购买服务预算表09 __b-3-0" xfId="568"/>
    <cellStyle name="政府购买服务预算表09 __b-4-0" xfId="569"/>
    <cellStyle name="政府购买服务预算表09 __b-6-0" xfId="570"/>
    <cellStyle name="政府购买服务预算表09 __b-7-0" xfId="571"/>
    <cellStyle name="政府购买服务预算表09 __b-8-0" xfId="572"/>
    <cellStyle name="政府购买服务预算表09 __b-30-0" xfId="573"/>
    <cellStyle name="政府购买服务预算表09 __b-25-0" xfId="574"/>
    <cellStyle name="政府购买服务预算表09 __b-31-0" xfId="575"/>
    <cellStyle name="政府购买服务预算表09 __b-26-0" xfId="576"/>
    <cellStyle name="市对下转移支付绩效目标表10-2 __b-1-0" xfId="577"/>
    <cellStyle name="政府购买服务预算表09 __b-32-0" xfId="578"/>
    <cellStyle name="政府购买服务预算表09 __b-27-0" xfId="579"/>
    <cellStyle name="市对下转移支付绩效目标表10-2 __b-2-0" xfId="580"/>
    <cellStyle name="政府购买服务预算表09 __b-33-0" xfId="581"/>
    <cellStyle name="政府购买服务预算表09 __b-28-0" xfId="582"/>
    <cellStyle name="市对下转移支付绩效目标表10-2 __b-3-0" xfId="583"/>
    <cellStyle name="政府购买服务预算表09 __b-34-0" xfId="584"/>
    <cellStyle name="政府购买服务预算表09 __b-29-0" xfId="585"/>
    <cellStyle name="市对下转移支付绩效目标表10-2 __b-4-0" xfId="586"/>
    <cellStyle name="政府购买服务预算表09 __b-40-0" xfId="587"/>
    <cellStyle name="政府购买服务预算表09 __b-35-0" xfId="588"/>
    <cellStyle name="市对下转移支付绩效目标表10-2 __b-5-0" xfId="589"/>
    <cellStyle name="政府购买服务预算表09 __b-41-0" xfId="590"/>
    <cellStyle name="政府购买服务预算表09 __b-36-0" xfId="591"/>
    <cellStyle name="市对下转移支付绩效目标表10-2 __b-6-0" xfId="592"/>
    <cellStyle name="政府购买服务预算表09 __b-42-0" xfId="593"/>
    <cellStyle name="政府购买服务预算表09 __b-37-0" xfId="594"/>
    <cellStyle name="市对下转移支付绩效目标表10-2 __b-7-0" xfId="595"/>
    <cellStyle name="政府购买服务预算表09 __b-43-0" xfId="596"/>
    <cellStyle name="政府购买服务预算表09 __b-38-0" xfId="597"/>
    <cellStyle name="市对下转移支付绩效目标表10-2 __b-8-0" xfId="598"/>
    <cellStyle name="政府购买服务预算表09 __b-44-0" xfId="599"/>
    <cellStyle name="政府购买服务预算表09 __b-39-0" xfId="600"/>
    <cellStyle name="市对下转移支付绩效目标表10-2 __b-9-0" xfId="601"/>
    <cellStyle name="政府购买服务预算表09 __b-45-0" xfId="602"/>
    <cellStyle name="市对下转移支付预算表10-1 __b-11-0" xfId="603"/>
    <cellStyle name="市对下转移支付预算表10-1 __b-12-0" xfId="604"/>
    <cellStyle name="市对下转移支付预算表10-1 __b-13-0" xfId="605"/>
    <cellStyle name="市对下转移支付预算表10-1 __b-14-0" xfId="606"/>
    <cellStyle name="市对下转移支付预算表10-1 __b-20-0" xfId="607"/>
    <cellStyle name="市对下转移支付预算表10-1 __b-15-0" xfId="608"/>
    <cellStyle name="市对下转移支付预算表10-1 __b-21-0" xfId="609"/>
    <cellStyle name="市对下转移支付预算表10-1 __b-16-0" xfId="610"/>
    <cellStyle name="市对下转移支付预算表10-1 __b-23-0" xfId="611"/>
    <cellStyle name="市对下转移支付预算表10-1 __b-18-0" xfId="612"/>
    <cellStyle name="市对下转移支付预算表10-1 __b-24-0" xfId="613"/>
    <cellStyle name="市对下转移支付预算表10-1 __b-19-0" xfId="614"/>
    <cellStyle name="市对下转移支付预算表10-1 __b-30-0" xfId="615"/>
    <cellStyle name="市对下转移支付预算表10-1 __b-25-0" xfId="616"/>
    <cellStyle name="市对下转移支付预算表10-1 __b-27-0" xfId="617"/>
    <cellStyle name="市对下转移支付预算表10-1 __b-28-0" xfId="618"/>
    <cellStyle name="市对下转移支付预算表10-1 __b-29-0" xfId="619"/>
    <cellStyle name="市对下转移支付绩效目标表10-2 __b-10-0" xfId="620"/>
    <cellStyle name="市对下转移支付绩效目标表10-2 __b-11-0" xfId="621"/>
    <cellStyle name="市对下转移支付绩效目标表10-2 __b-12-0" xfId="622"/>
    <cellStyle name="市对下转移支付绩效目标表10-2 __b-13-0" xfId="623"/>
    <cellStyle name="市对下转移支付绩效目标表10-2 __b-14-0" xfId="624"/>
    <cellStyle name="市对下转移支付绩效目标表10-2 __b-15-0" xfId="625"/>
    <cellStyle name="市对下转移支付绩效目标表10-2 __b-16-0" xfId="626"/>
    <cellStyle name="市对下转移支付绩效目标表10-2 __b-17-0" xfId="627"/>
    <cellStyle name="市对下转移支付绩效目标表10-2 __b-18-0" xfId="628"/>
    <cellStyle name="市对下转移支付绩效目标表10-2 __b-19-0" xfId="629"/>
    <cellStyle name="新增资产配置表11 __b-3-0" xfId="630"/>
    <cellStyle name="新增资产配置表11 __b-4-0" xfId="631"/>
    <cellStyle name="新增资产配置表11 __b-5-0" xfId="632"/>
    <cellStyle name="新增资产配置表11 __b-6-0" xfId="633"/>
    <cellStyle name="新增资产配置表11 __b-7-0" xfId="634"/>
    <cellStyle name="新增资产配置表11 __b-8-0" xfId="635"/>
    <cellStyle name="上级补助项目支出预算表12 __b-1-0" xfId="636"/>
    <cellStyle name="上级补助项目支出预算表12 __b-2-0" xfId="637"/>
    <cellStyle name="上级补助项目支出预算表12 __b-3-0" xfId="638"/>
    <cellStyle name="上级补助项目支出预算表12 __b-5-0" xfId="639"/>
    <cellStyle name="上级补助项目支出预算表12 __b-6-0" xfId="640"/>
    <cellStyle name="上级补助项目支出预算表12 __b-7-0" xfId="641"/>
    <cellStyle name="上级补助项目支出预算表12 __b-8-0" xfId="642"/>
    <cellStyle name="上级补助项目支出预算表12 __b-9-0" xfId="643"/>
    <cellStyle name="上级补助项目支出预算表12 __b-11-0" xfId="644"/>
    <cellStyle name="上级补助项目支出预算表12 __b-12-0" xfId="645"/>
    <cellStyle name="上级补助项目支出预算表12 __b-13-0" xfId="646"/>
    <cellStyle name="部门项目中期规划预算表13 __b-11-0" xfId="647"/>
    <cellStyle name="部门项目中期规划预算表13 __b-12-0" xfId="648"/>
    <cellStyle name="部门项目中期规划预算表13 __b-13-0" xfId="649"/>
    <cellStyle name="部门项目中期规划预算表13 __b-14-0" xfId="650"/>
    <cellStyle name="部门项目中期规划预算表13 __b-20-0" xfId="651"/>
    <cellStyle name="部门项目中期规划预算表13 __b-15-0" xfId="652"/>
    <cellStyle name="部门项目中期规划预算表13 __b-21-0" xfId="653"/>
    <cellStyle name="部门项目中期规划预算表13 __b-16-0" xfId="654"/>
    <cellStyle name="部门项目中期规划预算表13 __b-22-0" xfId="655"/>
    <cellStyle name="部门项目中期规划预算表13 __b-17-0" xfId="656"/>
    <cellStyle name="部门项目中期规划预算表13 __b-23-0" xfId="657"/>
    <cellStyle name="部门项目中期规划预算表13 __b-18-0" xfId="658"/>
    <cellStyle name="部门项目中期规划预算表13 __b-24-0" xfId="659"/>
    <cellStyle name="部门项目中期规划预算表13 __b-19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9"/>
  <sheetViews>
    <sheetView showZeros="0" workbookViewId="0">
      <selection activeCell="A3" sqref="A3:B3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04" t="s">
        <v>0</v>
      </c>
    </row>
    <row r="2" ht="36" customHeight="1" spans="1:4">
      <c r="A2" s="123" t="s">
        <v>1</v>
      </c>
      <c r="B2" s="275"/>
      <c r="C2" s="275"/>
      <c r="D2" s="275"/>
    </row>
    <row r="3" ht="21" customHeight="1" spans="1:4">
      <c r="A3" s="276" t="s">
        <v>2</v>
      </c>
      <c r="B3" s="277"/>
      <c r="C3" s="277"/>
      <c r="D3" s="284" t="s">
        <v>3</v>
      </c>
    </row>
    <row r="4" ht="19.5" customHeight="1" spans="1:4">
      <c r="A4" s="278" t="s">
        <v>4</v>
      </c>
      <c r="B4" s="279"/>
      <c r="C4" s="278" t="s">
        <v>5</v>
      </c>
      <c r="D4" s="279"/>
    </row>
    <row r="5" ht="19.5" customHeight="1" spans="1:4">
      <c r="A5" s="280" t="s">
        <v>6</v>
      </c>
      <c r="B5" s="280" t="str">
        <f>"2025"&amp;"年预算数"</f>
        <v>2025年预算数</v>
      </c>
      <c r="C5" s="280" t="s">
        <v>7</v>
      </c>
      <c r="D5" s="280" t="str">
        <f>"2025"&amp;"年预算数"</f>
        <v>2025年预算数</v>
      </c>
    </row>
    <row r="6" ht="19.5" customHeight="1" spans="1:4">
      <c r="A6" s="281"/>
      <c r="B6" s="281"/>
      <c r="C6" s="281"/>
      <c r="D6" s="281"/>
    </row>
    <row r="7" ht="20.25" customHeight="1" spans="1:4">
      <c r="A7" s="13" t="s">
        <v>8</v>
      </c>
      <c r="B7" s="15">
        <v>125.080782</v>
      </c>
      <c r="C7" s="282" t="str">
        <f>"一"&amp;"、"&amp;"一般公共服务支出"</f>
        <v>一、一般公共服务支出</v>
      </c>
      <c r="D7" s="15"/>
    </row>
    <row r="8" ht="20.25" customHeight="1" spans="1:4">
      <c r="A8" s="13" t="s">
        <v>9</v>
      </c>
      <c r="B8" s="15"/>
      <c r="C8" s="282" t="str">
        <f>"二"&amp;"、"&amp;"外交支出"</f>
        <v>二、外交支出</v>
      </c>
      <c r="D8" s="15"/>
    </row>
    <row r="9" ht="20.25" customHeight="1" spans="1:4">
      <c r="A9" s="13" t="s">
        <v>10</v>
      </c>
      <c r="B9" s="15"/>
      <c r="C9" s="282" t="str">
        <f>"三"&amp;"、"&amp;"国防支出"</f>
        <v>三、国防支出</v>
      </c>
      <c r="D9" s="15"/>
    </row>
    <row r="10" ht="20.25" customHeight="1" spans="1:4">
      <c r="A10" s="13" t="s">
        <v>11</v>
      </c>
      <c r="B10" s="15"/>
      <c r="C10" s="282" t="str">
        <f>"四"&amp;"、"&amp;"公共安全支出"</f>
        <v>四、公共安全支出</v>
      </c>
      <c r="D10" s="15"/>
    </row>
    <row r="11" ht="20.25" customHeight="1" spans="1:4">
      <c r="A11" s="13" t="s">
        <v>12</v>
      </c>
      <c r="B11" s="15"/>
      <c r="C11" s="282" t="str">
        <f>"五"&amp;"、"&amp;"教育支出"</f>
        <v>五、教育支出</v>
      </c>
      <c r="D11" s="15"/>
    </row>
    <row r="12" ht="20.25" customHeight="1" spans="1:4">
      <c r="A12" s="13" t="s">
        <v>13</v>
      </c>
      <c r="B12" s="15"/>
      <c r="C12" s="282" t="str">
        <f>"六"&amp;"、"&amp;"科学技术支出"</f>
        <v>六、科学技术支出</v>
      </c>
      <c r="D12" s="15"/>
    </row>
    <row r="13" ht="20.25" customHeight="1" spans="1:4">
      <c r="A13" s="13" t="s">
        <v>14</v>
      </c>
      <c r="B13" s="15"/>
      <c r="C13" s="282" t="str">
        <f>"七"&amp;"、"&amp;"文化旅游体育与传媒支出"</f>
        <v>七、文化旅游体育与传媒支出</v>
      </c>
      <c r="D13" s="15"/>
    </row>
    <row r="14" ht="20.25" customHeight="1" spans="1:4">
      <c r="A14" s="13" t="s">
        <v>15</v>
      </c>
      <c r="B14" s="15"/>
      <c r="C14" s="282" t="str">
        <f>"八"&amp;"、"&amp;"社会保障和就业支出"</f>
        <v>八、社会保障和就业支出</v>
      </c>
      <c r="D14" s="15">
        <v>110.03361</v>
      </c>
    </row>
    <row r="15" ht="20.25" customHeight="1" spans="1:4">
      <c r="A15" s="13" t="s">
        <v>16</v>
      </c>
      <c r="B15" s="15"/>
      <c r="C15" s="282" t="str">
        <f>"九"&amp;"、"&amp;"社会保险基金支出"</f>
        <v>九、社会保险基金支出</v>
      </c>
      <c r="D15" s="15"/>
    </row>
    <row r="16" ht="20.25" customHeight="1" spans="1:4">
      <c r="A16" s="13" t="s">
        <v>17</v>
      </c>
      <c r="B16" s="15"/>
      <c r="C16" s="282" t="str">
        <f>"十"&amp;"、"&amp;"卫生健康支出"</f>
        <v>十、卫生健康支出</v>
      </c>
      <c r="D16" s="15">
        <v>6.242568</v>
      </c>
    </row>
    <row r="17" ht="20.25" customHeight="1" spans="1:4">
      <c r="A17" s="13"/>
      <c r="B17" s="15"/>
      <c r="C17" s="282" t="str">
        <f>"十一"&amp;"、"&amp;"节能环保支出"</f>
        <v>十一、节能环保支出</v>
      </c>
      <c r="D17" s="15"/>
    </row>
    <row r="18" ht="20.25" customHeight="1" spans="1:4">
      <c r="A18" s="13"/>
      <c r="B18" s="13"/>
      <c r="C18" s="282" t="str">
        <f>"十二"&amp;"、"&amp;"城乡社区支出"</f>
        <v>十二、城乡社区支出</v>
      </c>
      <c r="D18" s="15"/>
    </row>
    <row r="19" ht="20.25" customHeight="1" spans="1:4">
      <c r="A19" s="13"/>
      <c r="B19" s="13"/>
      <c r="C19" s="282" t="str">
        <f>"十三"&amp;"、"&amp;"农林水支出"</f>
        <v>十三、农林水支出</v>
      </c>
      <c r="D19" s="15"/>
    </row>
    <row r="20" ht="20.25" customHeight="1" spans="1:4">
      <c r="A20" s="13"/>
      <c r="B20" s="13"/>
      <c r="C20" s="282" t="str">
        <f>"十四"&amp;"、"&amp;"交通运输支出"</f>
        <v>十四、交通运输支出</v>
      </c>
      <c r="D20" s="15"/>
    </row>
    <row r="21" ht="20.25" customHeight="1" spans="1:4">
      <c r="A21" s="13"/>
      <c r="B21" s="13"/>
      <c r="C21" s="282" t="str">
        <f>"十五"&amp;"、"&amp;"资源勘探工业信息等支出"</f>
        <v>十五、资源勘探工业信息等支出</v>
      </c>
      <c r="D21" s="15"/>
    </row>
    <row r="22" ht="20.25" customHeight="1" spans="1:4">
      <c r="A22" s="13"/>
      <c r="B22" s="13"/>
      <c r="C22" s="282" t="str">
        <f>"十六"&amp;"、"&amp;"商业服务业等支出"</f>
        <v>十六、商业服务业等支出</v>
      </c>
      <c r="D22" s="15"/>
    </row>
    <row r="23" ht="20.25" customHeight="1" spans="1:4">
      <c r="A23" s="13"/>
      <c r="B23" s="13"/>
      <c r="C23" s="282" t="str">
        <f>"十七"&amp;"、"&amp;"金融支出"</f>
        <v>十七、金融支出</v>
      </c>
      <c r="D23" s="15"/>
    </row>
    <row r="24" ht="20.25" customHeight="1" spans="1:4">
      <c r="A24" s="13"/>
      <c r="B24" s="13"/>
      <c r="C24" s="282" t="str">
        <f>"十八"&amp;"、"&amp;"援助其他地区支出"</f>
        <v>十八、援助其他地区支出</v>
      </c>
      <c r="D24" s="15"/>
    </row>
    <row r="25" ht="20.25" customHeight="1" spans="1:4">
      <c r="A25" s="13"/>
      <c r="B25" s="13"/>
      <c r="C25" s="282" t="str">
        <f>"十九"&amp;"、"&amp;"自然资源海洋气象等支出"</f>
        <v>十九、自然资源海洋气象等支出</v>
      </c>
      <c r="D25" s="15"/>
    </row>
    <row r="26" ht="20.25" customHeight="1" spans="1:4">
      <c r="A26" s="13"/>
      <c r="B26" s="13"/>
      <c r="C26" s="282" t="str">
        <f>"二十"&amp;"、"&amp;"住房保障支出"</f>
        <v>二十、住房保障支出</v>
      </c>
      <c r="D26" s="15">
        <v>8.804604</v>
      </c>
    </row>
    <row r="27" ht="20.25" customHeight="1" spans="1:4">
      <c r="A27" s="13"/>
      <c r="B27" s="13"/>
      <c r="C27" s="282" t="str">
        <f>"二十一"&amp;"、"&amp;"粮油物资储备支出"</f>
        <v>二十一、粮油物资储备支出</v>
      </c>
      <c r="D27" s="15"/>
    </row>
    <row r="28" ht="20.25" customHeight="1" spans="1:4">
      <c r="A28" s="13"/>
      <c r="B28" s="13"/>
      <c r="C28" s="282" t="str">
        <f>"二十二"&amp;"、"&amp;"国有资本经营预算支出"</f>
        <v>二十二、国有资本经营预算支出</v>
      </c>
      <c r="D28" s="15"/>
    </row>
    <row r="29" ht="20.25" customHeight="1" spans="1:4">
      <c r="A29" s="13"/>
      <c r="B29" s="13"/>
      <c r="C29" s="282" t="str">
        <f>"二十三"&amp;"、"&amp;"灾害防治及应急管理支出"</f>
        <v>二十三、灾害防治及应急管理支出</v>
      </c>
      <c r="D29" s="15"/>
    </row>
    <row r="30" ht="20.25" customHeight="1" spans="1:4">
      <c r="A30" s="13"/>
      <c r="B30" s="13"/>
      <c r="C30" s="282" t="str">
        <f>"二十四"&amp;"、"&amp;"预备费"</f>
        <v>二十四、预备费</v>
      </c>
      <c r="D30" s="15"/>
    </row>
    <row r="31" ht="20.25" customHeight="1" spans="1:4">
      <c r="A31" s="13"/>
      <c r="B31" s="13"/>
      <c r="C31" s="282" t="str">
        <f>"二十五"&amp;"、"&amp;"其他支出"</f>
        <v>二十五、其他支出</v>
      </c>
      <c r="D31" s="15"/>
    </row>
    <row r="32" ht="20.25" customHeight="1" spans="1:4">
      <c r="A32" s="13"/>
      <c r="B32" s="13"/>
      <c r="C32" s="282" t="str">
        <f>"二十六"&amp;"、"&amp;"转移性支出"</f>
        <v>二十六、转移性支出</v>
      </c>
      <c r="D32" s="15"/>
    </row>
    <row r="33" ht="20.25" customHeight="1" spans="1:4">
      <c r="A33" s="13"/>
      <c r="B33" s="13"/>
      <c r="C33" s="282" t="str">
        <f>"二十七"&amp;"、"&amp;"债务还本支出"</f>
        <v>二十七、债务还本支出</v>
      </c>
      <c r="D33" s="15"/>
    </row>
    <row r="34" ht="20.25" customHeight="1" spans="1:4">
      <c r="A34" s="13"/>
      <c r="B34" s="13"/>
      <c r="C34" s="282" t="str">
        <f>"二十八"&amp;"、"&amp;"债务付息支出"</f>
        <v>二十八、债务付息支出</v>
      </c>
      <c r="D34" s="15"/>
    </row>
    <row r="35" ht="20.25" customHeight="1" spans="1:4">
      <c r="A35" s="13"/>
      <c r="B35" s="13"/>
      <c r="C35" s="282" t="str">
        <f>"二十九"&amp;"、"&amp;"债务发行费用支出"</f>
        <v>二十九、债务发行费用支出</v>
      </c>
      <c r="D35" s="15"/>
    </row>
    <row r="36" ht="20.25" customHeight="1" spans="1:4">
      <c r="A36" s="13"/>
      <c r="B36" s="13"/>
      <c r="C36" s="282" t="str">
        <f>"三十"&amp;"、"&amp;"抗疫特别国债安排的支出"</f>
        <v>三十、抗疫特别国债安排的支出</v>
      </c>
      <c r="D36" s="15"/>
    </row>
    <row r="37" ht="20.25" customHeight="1" spans="1:4">
      <c r="A37" s="283" t="s">
        <v>18</v>
      </c>
      <c r="B37" s="15">
        <v>125.080782</v>
      </c>
      <c r="C37" s="283" t="s">
        <v>19</v>
      </c>
      <c r="D37" s="15">
        <v>125.080782</v>
      </c>
    </row>
    <row r="38" ht="20.25" customHeight="1" spans="1:4">
      <c r="A38" s="13" t="s">
        <v>20</v>
      </c>
      <c r="B38" s="15"/>
      <c r="C38" s="13" t="s">
        <v>21</v>
      </c>
      <c r="D38" s="15"/>
    </row>
    <row r="39" ht="20.25" customHeight="1" spans="1:4">
      <c r="A39" s="283" t="s">
        <v>22</v>
      </c>
      <c r="B39" s="15">
        <v>125.080782</v>
      </c>
      <c r="C39" s="283" t="s">
        <v>23</v>
      </c>
      <c r="D39" s="15">
        <v>125.080782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selection activeCell="K7" sqref="K7"/>
    </sheetView>
  </sheetViews>
  <sheetFormatPr defaultColWidth="9.14166666666667" defaultRowHeight="12" customHeight="1"/>
  <cols>
    <col min="1" max="1" width="30.025" customWidth="1"/>
    <col min="2" max="2" width="29" customWidth="1"/>
    <col min="3" max="3" width="23.85" customWidth="1"/>
    <col min="4" max="4" width="20.575" customWidth="1"/>
    <col min="5" max="5" width="20.1416666666667" customWidth="1"/>
    <col min="6" max="6" width="19.85" customWidth="1"/>
    <col min="7" max="7" width="9.85" customWidth="1"/>
    <col min="8" max="8" width="19" customWidth="1"/>
    <col min="9" max="9" width="12.575" customWidth="1"/>
    <col min="10" max="10" width="12.2833333333333" customWidth="1"/>
    <col min="11" max="11" width="15.7083333333333" customWidth="1"/>
  </cols>
  <sheetData>
    <row r="1" customHeight="1" spans="11:11">
      <c r="K1" s="53" t="s">
        <v>290</v>
      </c>
    </row>
    <row r="2" ht="28.5" customHeight="1" spans="2:11">
      <c r="B2" s="49" t="s">
        <v>291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">
        <v>2</v>
      </c>
      <c r="B3" s="4"/>
    </row>
    <row r="4" ht="44.25" customHeight="1" spans="1:11">
      <c r="A4" s="133" t="s">
        <v>221</v>
      </c>
      <c r="B4" s="46" t="s">
        <v>292</v>
      </c>
      <c r="C4" s="46" t="s">
        <v>293</v>
      </c>
      <c r="D4" s="46" t="s">
        <v>294</v>
      </c>
      <c r="E4" s="46" t="s">
        <v>295</v>
      </c>
      <c r="F4" s="46" t="s">
        <v>296</v>
      </c>
      <c r="G4" s="51" t="s">
        <v>297</v>
      </c>
      <c r="H4" s="46" t="s">
        <v>298</v>
      </c>
      <c r="I4" s="51" t="s">
        <v>299</v>
      </c>
      <c r="J4" s="51" t="s">
        <v>300</v>
      </c>
      <c r="K4" s="46" t="s">
        <v>301</v>
      </c>
    </row>
    <row r="5" ht="18.75" customHeight="1" spans="1:11">
      <c r="A5" s="134">
        <v>1</v>
      </c>
      <c r="B5" s="135">
        <v>2</v>
      </c>
      <c r="C5" s="135">
        <v>3</v>
      </c>
      <c r="D5" s="135">
        <v>4</v>
      </c>
      <c r="E5" s="135">
        <v>5</v>
      </c>
      <c r="F5" s="135">
        <v>6</v>
      </c>
      <c r="G5" s="136">
        <v>7</v>
      </c>
      <c r="H5" s="135">
        <v>8</v>
      </c>
      <c r="I5" s="136">
        <v>9</v>
      </c>
      <c r="J5" s="136">
        <v>10</v>
      </c>
      <c r="K5" s="135">
        <v>11</v>
      </c>
    </row>
    <row r="6" ht="21.75" customHeight="1" spans="1:11">
      <c r="A6" s="14"/>
      <c r="B6" s="13" t="s">
        <v>43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37"/>
      <c r="B7" s="138" t="s">
        <v>43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37" t="s">
        <v>289</v>
      </c>
      <c r="B8" s="13" t="s">
        <v>287</v>
      </c>
      <c r="C8" s="13" t="s">
        <v>302</v>
      </c>
      <c r="D8" s="13" t="s">
        <v>303</v>
      </c>
      <c r="E8" s="13" t="s">
        <v>304</v>
      </c>
      <c r="F8" s="13" t="s">
        <v>305</v>
      </c>
      <c r="G8" s="13" t="s">
        <v>306</v>
      </c>
      <c r="H8" s="13" t="s">
        <v>307</v>
      </c>
      <c r="I8" s="13" t="s">
        <v>308</v>
      </c>
      <c r="J8" s="13" t="s">
        <v>309</v>
      </c>
      <c r="K8" s="13" t="s">
        <v>310</v>
      </c>
    </row>
    <row r="9" ht="19.5" customHeight="1" spans="1:11">
      <c r="A9" s="137" t="s">
        <v>289</v>
      </c>
      <c r="B9" s="13" t="s">
        <v>287</v>
      </c>
      <c r="C9" s="13" t="s">
        <v>311</v>
      </c>
      <c r="D9" s="13" t="s">
        <v>303</v>
      </c>
      <c r="E9" s="13" t="s">
        <v>312</v>
      </c>
      <c r="F9" s="13" t="s">
        <v>313</v>
      </c>
      <c r="G9" s="13" t="s">
        <v>314</v>
      </c>
      <c r="H9" s="13" t="s">
        <v>315</v>
      </c>
      <c r="I9" s="13" t="s">
        <v>316</v>
      </c>
      <c r="J9" s="13" t="s">
        <v>317</v>
      </c>
      <c r="K9" s="13" t="s">
        <v>318</v>
      </c>
    </row>
    <row r="10" ht="19.5" customHeight="1" spans="1:11">
      <c r="A10" s="137" t="s">
        <v>289</v>
      </c>
      <c r="B10" s="13" t="s">
        <v>287</v>
      </c>
      <c r="C10" s="13" t="s">
        <v>311</v>
      </c>
      <c r="D10" s="13" t="s">
        <v>303</v>
      </c>
      <c r="E10" s="13" t="s">
        <v>319</v>
      </c>
      <c r="F10" s="13" t="s">
        <v>320</v>
      </c>
      <c r="G10" s="13" t="s">
        <v>314</v>
      </c>
      <c r="H10" s="13" t="s">
        <v>315</v>
      </c>
      <c r="I10" s="13" t="s">
        <v>316</v>
      </c>
      <c r="J10" s="13" t="s">
        <v>317</v>
      </c>
      <c r="K10" s="13" t="s">
        <v>318</v>
      </c>
    </row>
    <row r="11" ht="19.5" customHeight="1" spans="1:11">
      <c r="A11" s="137" t="s">
        <v>289</v>
      </c>
      <c r="B11" s="13" t="s">
        <v>287</v>
      </c>
      <c r="C11" s="13" t="s">
        <v>311</v>
      </c>
      <c r="D11" s="13" t="s">
        <v>321</v>
      </c>
      <c r="E11" s="13" t="s">
        <v>322</v>
      </c>
      <c r="F11" s="13" t="s">
        <v>323</v>
      </c>
      <c r="G11" s="13" t="s">
        <v>314</v>
      </c>
      <c r="H11" s="13" t="s">
        <v>324</v>
      </c>
      <c r="I11" s="13" t="s">
        <v>316</v>
      </c>
      <c r="J11" s="13" t="s">
        <v>317</v>
      </c>
      <c r="K11" s="13" t="s">
        <v>310</v>
      </c>
    </row>
    <row r="12" ht="19.5" customHeight="1" spans="1:11">
      <c r="A12" s="137" t="s">
        <v>289</v>
      </c>
      <c r="B12" s="13" t="s">
        <v>287</v>
      </c>
      <c r="C12" s="13" t="s">
        <v>311</v>
      </c>
      <c r="D12" s="13" t="s">
        <v>321</v>
      </c>
      <c r="E12" s="13" t="s">
        <v>325</v>
      </c>
      <c r="F12" s="13" t="s">
        <v>326</v>
      </c>
      <c r="G12" s="13" t="s">
        <v>314</v>
      </c>
      <c r="H12" s="13" t="s">
        <v>327</v>
      </c>
      <c r="I12" s="13" t="s">
        <v>316</v>
      </c>
      <c r="J12" s="13" t="s">
        <v>317</v>
      </c>
      <c r="K12" s="13" t="s">
        <v>310</v>
      </c>
    </row>
    <row r="13" ht="19.5" customHeight="1" spans="1:11">
      <c r="A13" s="137" t="s">
        <v>289</v>
      </c>
      <c r="B13" s="13" t="s">
        <v>287</v>
      </c>
      <c r="C13" s="13" t="s">
        <v>311</v>
      </c>
      <c r="D13" s="13" t="s">
        <v>328</v>
      </c>
      <c r="E13" s="13" t="s">
        <v>329</v>
      </c>
      <c r="F13" s="13" t="s">
        <v>330</v>
      </c>
      <c r="G13" s="13" t="s">
        <v>314</v>
      </c>
      <c r="H13" s="13" t="s">
        <v>331</v>
      </c>
      <c r="I13" s="13" t="s">
        <v>316</v>
      </c>
      <c r="J13" s="13" t="s">
        <v>317</v>
      </c>
      <c r="K13" s="13" t="s">
        <v>310</v>
      </c>
    </row>
  </sheetData>
  <mergeCells count="4">
    <mergeCell ref="B2:K2"/>
    <mergeCell ref="A8:A13"/>
    <mergeCell ref="B8:B13"/>
    <mergeCell ref="C8:C13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8.025" customWidth="1"/>
    <col min="2" max="2" width="22.7083333333333" customWidth="1"/>
    <col min="3" max="3" width="17.575" customWidth="1"/>
    <col min="4" max="7" width="23.575" customWidth="1"/>
    <col min="8" max="8" width="21.85" customWidth="1"/>
    <col min="9" max="11" width="23.575" customWidth="1"/>
  </cols>
  <sheetData>
    <row r="1" ht="17.25" customHeight="1" spans="11:11">
      <c r="K1" s="66" t="s">
        <v>332</v>
      </c>
    </row>
    <row r="2" ht="28.5" customHeight="1" spans="2:11">
      <c r="B2" s="123" t="s">
        <v>333</v>
      </c>
      <c r="C2" s="20"/>
      <c r="D2" s="20"/>
      <c r="E2" s="20"/>
      <c r="F2" s="20"/>
      <c r="G2" s="72"/>
      <c r="H2" s="20"/>
      <c r="I2" s="72"/>
      <c r="J2" s="72"/>
      <c r="K2" s="20"/>
    </row>
    <row r="3" ht="17.25" customHeight="1" spans="1:2">
      <c r="A3" t="s">
        <v>2</v>
      </c>
      <c r="B3" s="124"/>
    </row>
    <row r="4" ht="44.25" customHeight="1" spans="1:11">
      <c r="A4" s="125" t="s">
        <v>221</v>
      </c>
      <c r="B4" s="46" t="s">
        <v>292</v>
      </c>
      <c r="C4" s="46" t="s">
        <v>293</v>
      </c>
      <c r="D4" s="46" t="s">
        <v>294</v>
      </c>
      <c r="E4" s="46" t="s">
        <v>295</v>
      </c>
      <c r="F4" s="46" t="s">
        <v>296</v>
      </c>
      <c r="G4" s="51" t="s">
        <v>297</v>
      </c>
      <c r="H4" s="46" t="s">
        <v>298</v>
      </c>
      <c r="I4" s="51" t="s">
        <v>299</v>
      </c>
      <c r="J4" s="51" t="s">
        <v>300</v>
      </c>
      <c r="K4" s="46" t="s">
        <v>301</v>
      </c>
    </row>
    <row r="5" ht="14.25" customHeight="1" spans="1:11">
      <c r="A5" s="126">
        <v>1</v>
      </c>
      <c r="B5" s="127">
        <v>2</v>
      </c>
      <c r="C5" s="128">
        <v>3</v>
      </c>
      <c r="D5" s="129">
        <v>4</v>
      </c>
      <c r="E5" s="129">
        <v>5</v>
      </c>
      <c r="F5" s="129">
        <v>6</v>
      </c>
      <c r="G5" s="129">
        <v>7</v>
      </c>
      <c r="H5" s="128">
        <v>8</v>
      </c>
      <c r="I5" s="129">
        <v>8</v>
      </c>
      <c r="J5" s="128">
        <v>10</v>
      </c>
      <c r="K5" s="128">
        <v>11</v>
      </c>
    </row>
    <row r="6" ht="42" customHeight="1" spans="1:11">
      <c r="A6" s="14"/>
      <c r="B6" s="13"/>
      <c r="C6" s="130"/>
      <c r="D6" s="130"/>
      <c r="E6" s="130"/>
      <c r="F6" s="131"/>
      <c r="G6" s="132"/>
      <c r="H6" s="131"/>
      <c r="I6" s="132"/>
      <c r="J6" s="132"/>
      <c r="K6" s="131"/>
    </row>
    <row r="7" ht="51.75" customHeight="1" spans="1:11">
      <c r="A7" s="126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334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B23" sqref="B23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083333333333" customWidth="1"/>
    <col min="5" max="6" width="26.85" customWidth="1"/>
  </cols>
  <sheetData>
    <row r="1" ht="12" customHeight="1" spans="1:6">
      <c r="A1" s="101">
        <v>1</v>
      </c>
      <c r="B1" s="102">
        <v>0</v>
      </c>
      <c r="C1" s="101">
        <v>1</v>
      </c>
      <c r="D1" s="117"/>
      <c r="E1" s="117"/>
      <c r="F1" s="100" t="s">
        <v>335</v>
      </c>
    </row>
    <row r="2" ht="26.25" customHeight="1" spans="1:6">
      <c r="A2" s="105" t="s">
        <v>336</v>
      </c>
      <c r="B2" s="105" t="s">
        <v>336</v>
      </c>
      <c r="C2" s="106"/>
      <c r="D2" s="118"/>
      <c r="E2" s="118"/>
      <c r="F2" s="118"/>
    </row>
    <row r="3" ht="13.5" customHeight="1" spans="1:6">
      <c r="A3" s="4" t="s">
        <v>2</v>
      </c>
      <c r="B3" s="4" t="s">
        <v>337</v>
      </c>
      <c r="C3" s="101"/>
      <c r="D3" s="117"/>
      <c r="E3" s="117"/>
      <c r="F3" s="287" t="s">
        <v>3</v>
      </c>
    </row>
    <row r="4" ht="19.5" customHeight="1" spans="1:6">
      <c r="A4" s="64" t="s">
        <v>338</v>
      </c>
      <c r="B4" s="119" t="s">
        <v>47</v>
      </c>
      <c r="C4" s="64" t="s">
        <v>48</v>
      </c>
      <c r="D4" s="10" t="s">
        <v>339</v>
      </c>
      <c r="E4" s="10"/>
      <c r="F4" s="10"/>
    </row>
    <row r="5" ht="18.75" customHeight="1" spans="1:6">
      <c r="A5" s="64"/>
      <c r="B5" s="120"/>
      <c r="C5" s="64"/>
      <c r="D5" s="10" t="s">
        <v>29</v>
      </c>
      <c r="E5" s="10" t="s">
        <v>49</v>
      </c>
      <c r="F5" s="10" t="s">
        <v>50</v>
      </c>
    </row>
    <row r="6" ht="23.25" customHeight="1" spans="1:6">
      <c r="A6" s="51">
        <v>1</v>
      </c>
      <c r="B6" s="113" t="s">
        <v>132</v>
      </c>
      <c r="C6" s="51">
        <v>3</v>
      </c>
      <c r="D6" s="63">
        <v>4</v>
      </c>
      <c r="E6" s="63">
        <v>5</v>
      </c>
      <c r="F6" s="6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21" t="s">
        <v>90</v>
      </c>
      <c r="B9" s="121" t="s">
        <v>90</v>
      </c>
      <c r="C9" s="122" t="s">
        <v>90</v>
      </c>
      <c r="D9" s="15"/>
      <c r="E9" s="15"/>
      <c r="F9" s="15"/>
    </row>
    <row r="10" customHeight="1" spans="1:1">
      <c r="A10" t="s">
        <v>340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01">
        <v>1</v>
      </c>
      <c r="B1" s="102">
        <v>0</v>
      </c>
      <c r="C1" s="101">
        <v>1</v>
      </c>
      <c r="D1" s="103"/>
      <c r="E1" s="103"/>
      <c r="F1" s="104" t="s">
        <v>335</v>
      </c>
    </row>
    <row r="2" ht="26.25" customHeight="1" spans="1:6">
      <c r="A2" s="105" t="s">
        <v>341</v>
      </c>
      <c r="B2" s="105" t="s">
        <v>336</v>
      </c>
      <c r="C2" s="106"/>
      <c r="D2" s="107"/>
      <c r="E2" s="107"/>
      <c r="F2" s="107"/>
    </row>
    <row r="3" ht="13.5" customHeight="1" spans="1:6">
      <c r="A3" s="4" t="s">
        <v>2</v>
      </c>
      <c r="B3" s="108" t="s">
        <v>337</v>
      </c>
      <c r="C3" s="101"/>
      <c r="D3" s="103"/>
      <c r="E3" s="103"/>
      <c r="F3" s="287" t="s">
        <v>3</v>
      </c>
    </row>
    <row r="4" ht="19.5" customHeight="1" spans="1:6">
      <c r="A4" s="109" t="s">
        <v>338</v>
      </c>
      <c r="B4" s="110" t="s">
        <v>47</v>
      </c>
      <c r="C4" s="109" t="s">
        <v>48</v>
      </c>
      <c r="D4" s="37" t="s">
        <v>342</v>
      </c>
      <c r="E4" s="38"/>
      <c r="F4" s="39"/>
    </row>
    <row r="5" ht="18.75" customHeight="1" spans="1:6">
      <c r="A5" s="111"/>
      <c r="B5" s="112"/>
      <c r="C5" s="111"/>
      <c r="D5" s="25" t="s">
        <v>29</v>
      </c>
      <c r="E5" s="37" t="s">
        <v>49</v>
      </c>
      <c r="F5" s="25" t="s">
        <v>50</v>
      </c>
    </row>
    <row r="6" ht="18.75" customHeight="1" spans="1:6">
      <c r="A6" s="51">
        <v>1</v>
      </c>
      <c r="B6" s="113" t="s">
        <v>132</v>
      </c>
      <c r="C6" s="51">
        <v>3</v>
      </c>
      <c r="D6" s="63">
        <v>4</v>
      </c>
      <c r="E6" s="63">
        <v>5</v>
      </c>
      <c r="F6" s="63">
        <v>6</v>
      </c>
    </row>
    <row r="7" ht="21" customHeight="1" spans="1:6">
      <c r="A7" s="13"/>
      <c r="B7" s="114"/>
      <c r="C7" s="114"/>
      <c r="D7" s="15"/>
      <c r="E7" s="15"/>
      <c r="F7" s="15"/>
    </row>
    <row r="8" ht="21" customHeight="1" spans="1:6">
      <c r="A8" s="114"/>
      <c r="B8" s="13"/>
      <c r="C8" s="13"/>
      <c r="D8" s="15"/>
      <c r="E8" s="15"/>
      <c r="F8" s="15"/>
    </row>
    <row r="9" ht="18.75" customHeight="1" spans="1:6">
      <c r="A9" s="115" t="s">
        <v>90</v>
      </c>
      <c r="B9" s="115" t="s">
        <v>90</v>
      </c>
      <c r="C9" s="116" t="s">
        <v>90</v>
      </c>
      <c r="D9" s="15"/>
      <c r="E9" s="15"/>
      <c r="F9" s="15"/>
    </row>
    <row r="10" customHeight="1" spans="1:1">
      <c r="A10" t="s">
        <v>343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A11" sqref="A11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66"/>
      <c r="P1" s="66"/>
      <c r="Q1" s="40" t="s">
        <v>344</v>
      </c>
    </row>
    <row r="2" ht="27.75" customHeight="1" spans="1:17">
      <c r="A2" s="41" t="s">
        <v>345</v>
      </c>
      <c r="B2" s="20"/>
      <c r="C2" s="20"/>
      <c r="D2" s="20"/>
      <c r="E2" s="20"/>
      <c r="F2" s="20"/>
      <c r="G2" s="20"/>
      <c r="H2" s="20"/>
      <c r="I2" s="20"/>
      <c r="J2" s="20"/>
      <c r="K2" s="72"/>
      <c r="L2" s="20"/>
      <c r="M2" s="20"/>
      <c r="N2" s="20"/>
      <c r="O2" s="72"/>
      <c r="P2" s="72"/>
      <c r="Q2" s="20"/>
    </row>
    <row r="3" ht="18.75" customHeight="1" spans="1:17">
      <c r="A3" s="42" t="s">
        <v>346</v>
      </c>
      <c r="B3" s="22"/>
      <c r="C3" s="22"/>
      <c r="D3" s="22"/>
      <c r="E3" s="22"/>
      <c r="F3" s="22"/>
      <c r="G3" s="22"/>
      <c r="H3" s="22"/>
      <c r="I3" s="22"/>
      <c r="J3" s="22"/>
      <c r="O3" s="87"/>
      <c r="P3" s="87"/>
      <c r="Q3" s="287" t="s">
        <v>3</v>
      </c>
    </row>
    <row r="4" ht="15.75" customHeight="1" spans="1:17">
      <c r="A4" s="24" t="s">
        <v>347</v>
      </c>
      <c r="B4" s="74" t="s">
        <v>348</v>
      </c>
      <c r="C4" s="74" t="s">
        <v>349</v>
      </c>
      <c r="D4" s="74" t="s">
        <v>350</v>
      </c>
      <c r="E4" s="74" t="s">
        <v>351</v>
      </c>
      <c r="F4" s="74" t="s">
        <v>352</v>
      </c>
      <c r="G4" s="44" t="s">
        <v>227</v>
      </c>
      <c r="H4" s="44"/>
      <c r="I4" s="44"/>
      <c r="J4" s="44"/>
      <c r="K4" s="88"/>
      <c r="L4" s="44"/>
      <c r="M4" s="44"/>
      <c r="N4" s="44"/>
      <c r="O4" s="89"/>
      <c r="P4" s="88"/>
      <c r="Q4" s="45"/>
    </row>
    <row r="5" ht="17.25" customHeight="1" spans="1:17">
      <c r="A5" s="27"/>
      <c r="B5" s="76"/>
      <c r="C5" s="76"/>
      <c r="D5" s="76"/>
      <c r="E5" s="76"/>
      <c r="F5" s="76"/>
      <c r="G5" s="76" t="s">
        <v>29</v>
      </c>
      <c r="H5" s="76" t="s">
        <v>32</v>
      </c>
      <c r="I5" s="76" t="s">
        <v>353</v>
      </c>
      <c r="J5" s="76" t="s">
        <v>354</v>
      </c>
      <c r="K5" s="77" t="s">
        <v>355</v>
      </c>
      <c r="L5" s="90" t="s">
        <v>36</v>
      </c>
      <c r="M5" s="90"/>
      <c r="N5" s="90"/>
      <c r="O5" s="91"/>
      <c r="P5" s="96"/>
      <c r="Q5" s="78"/>
    </row>
    <row r="6" ht="54" customHeight="1" spans="1:17">
      <c r="A6" s="30"/>
      <c r="B6" s="78"/>
      <c r="C6" s="78"/>
      <c r="D6" s="78"/>
      <c r="E6" s="78"/>
      <c r="F6" s="78"/>
      <c r="G6" s="78"/>
      <c r="H6" s="78" t="s">
        <v>31</v>
      </c>
      <c r="I6" s="78"/>
      <c r="J6" s="78"/>
      <c r="K6" s="79"/>
      <c r="L6" s="78" t="s">
        <v>31</v>
      </c>
      <c r="M6" s="78" t="s">
        <v>37</v>
      </c>
      <c r="N6" s="78" t="s">
        <v>236</v>
      </c>
      <c r="O6" s="52" t="s">
        <v>39</v>
      </c>
      <c r="P6" s="79" t="s">
        <v>40</v>
      </c>
      <c r="Q6" s="78" t="s">
        <v>41</v>
      </c>
    </row>
    <row r="7" ht="15" customHeight="1" spans="1:17">
      <c r="A7" s="31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21" customHeight="1" spans="1:17">
      <c r="A8" s="13"/>
      <c r="B8" s="80"/>
      <c r="C8" s="80"/>
      <c r="D8" s="80"/>
      <c r="E8" s="9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3"/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ht="21" customHeight="1" spans="1:17">
      <c r="A10" s="82" t="s">
        <v>90</v>
      </c>
      <c r="B10" s="83"/>
      <c r="C10" s="83"/>
      <c r="D10" s="83"/>
      <c r="E10" s="99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customHeight="1" spans="1:1">
      <c r="A11" t="s">
        <v>356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C24" sqref="C24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69"/>
      <c r="B1" s="69"/>
      <c r="C1" s="69"/>
      <c r="D1" s="70"/>
      <c r="E1" s="70"/>
      <c r="F1" s="70"/>
      <c r="G1" s="70"/>
      <c r="H1" s="69"/>
      <c r="I1" s="69"/>
      <c r="J1" s="69"/>
      <c r="K1" s="69"/>
      <c r="L1" s="85"/>
      <c r="M1" s="69"/>
      <c r="N1" s="69"/>
      <c r="O1" s="69"/>
      <c r="P1" s="66"/>
      <c r="Q1" s="92"/>
      <c r="R1" s="93" t="s">
        <v>357</v>
      </c>
    </row>
    <row r="2" ht="27.75" customHeight="1" spans="1:18">
      <c r="A2" s="41" t="s">
        <v>358</v>
      </c>
      <c r="B2" s="71"/>
      <c r="C2" s="71"/>
      <c r="D2" s="72"/>
      <c r="E2" s="72"/>
      <c r="F2" s="72"/>
      <c r="G2" s="72"/>
      <c r="H2" s="71"/>
      <c r="I2" s="71"/>
      <c r="J2" s="71"/>
      <c r="K2" s="71"/>
      <c r="L2" s="86"/>
      <c r="M2" s="71"/>
      <c r="N2" s="71"/>
      <c r="O2" s="71"/>
      <c r="P2" s="72"/>
      <c r="Q2" s="86"/>
      <c r="R2" s="71"/>
    </row>
    <row r="3" ht="18.75" customHeight="1" spans="1:18">
      <c r="A3" s="73" t="s">
        <v>2</v>
      </c>
      <c r="B3" s="59"/>
      <c r="C3" s="59"/>
      <c r="D3" s="61"/>
      <c r="E3" s="61"/>
      <c r="F3" s="61"/>
      <c r="G3" s="61"/>
      <c r="H3" s="59"/>
      <c r="I3" s="59"/>
      <c r="J3" s="59"/>
      <c r="K3" s="59"/>
      <c r="L3" s="85"/>
      <c r="M3" s="69"/>
      <c r="N3" s="69"/>
      <c r="O3" s="69"/>
      <c r="P3" s="87"/>
      <c r="Q3" s="94"/>
      <c r="R3" s="290" t="s">
        <v>3</v>
      </c>
    </row>
    <row r="4" ht="15.75" customHeight="1" spans="1:18">
      <c r="A4" s="24" t="s">
        <v>347</v>
      </c>
      <c r="B4" s="74" t="s">
        <v>359</v>
      </c>
      <c r="C4" s="74" t="s">
        <v>360</v>
      </c>
      <c r="D4" s="75" t="s">
        <v>361</v>
      </c>
      <c r="E4" s="75" t="s">
        <v>362</v>
      </c>
      <c r="F4" s="75" t="s">
        <v>363</v>
      </c>
      <c r="G4" s="75" t="s">
        <v>364</v>
      </c>
      <c r="H4" s="44" t="s">
        <v>227</v>
      </c>
      <c r="I4" s="44"/>
      <c r="J4" s="44"/>
      <c r="K4" s="44"/>
      <c r="L4" s="88"/>
      <c r="M4" s="44"/>
      <c r="N4" s="44"/>
      <c r="O4" s="44"/>
      <c r="P4" s="89"/>
      <c r="Q4" s="88"/>
      <c r="R4" s="45"/>
    </row>
    <row r="5" ht="17.25" customHeight="1" spans="1:18">
      <c r="A5" s="27"/>
      <c r="B5" s="76"/>
      <c r="C5" s="76"/>
      <c r="D5" s="77"/>
      <c r="E5" s="77"/>
      <c r="F5" s="77"/>
      <c r="G5" s="77"/>
      <c r="H5" s="76" t="s">
        <v>29</v>
      </c>
      <c r="I5" s="76" t="s">
        <v>32</v>
      </c>
      <c r="J5" s="76" t="s">
        <v>353</v>
      </c>
      <c r="K5" s="76" t="s">
        <v>354</v>
      </c>
      <c r="L5" s="77" t="s">
        <v>355</v>
      </c>
      <c r="M5" s="90" t="s">
        <v>365</v>
      </c>
      <c r="N5" s="90"/>
      <c r="O5" s="90"/>
      <c r="P5" s="91"/>
      <c r="Q5" s="96"/>
      <c r="R5" s="78"/>
    </row>
    <row r="6" ht="54" customHeight="1" spans="1:18">
      <c r="A6" s="30"/>
      <c r="B6" s="78"/>
      <c r="C6" s="78"/>
      <c r="D6" s="79"/>
      <c r="E6" s="79"/>
      <c r="F6" s="79"/>
      <c r="G6" s="79"/>
      <c r="H6" s="78"/>
      <c r="I6" s="78" t="s">
        <v>31</v>
      </c>
      <c r="J6" s="78"/>
      <c r="K6" s="78"/>
      <c r="L6" s="79"/>
      <c r="M6" s="78" t="s">
        <v>31</v>
      </c>
      <c r="N6" s="78" t="s">
        <v>37</v>
      </c>
      <c r="O6" s="78" t="s">
        <v>236</v>
      </c>
      <c r="P6" s="52" t="s">
        <v>39</v>
      </c>
      <c r="Q6" s="79" t="s">
        <v>40</v>
      </c>
      <c r="R6" s="78" t="s">
        <v>41</v>
      </c>
    </row>
    <row r="7" ht="15" customHeight="1" spans="1:18">
      <c r="A7" s="30">
        <v>1</v>
      </c>
      <c r="B7" s="78">
        <v>2</v>
      </c>
      <c r="C7" s="78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  <c r="R7" s="79">
        <v>18</v>
      </c>
    </row>
    <row r="8" ht="21" customHeight="1" spans="1:18">
      <c r="A8" s="13"/>
      <c r="B8" s="80"/>
      <c r="C8" s="80"/>
      <c r="D8" s="81"/>
      <c r="E8" s="81"/>
      <c r="F8" s="81"/>
      <c r="G8" s="81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2" t="s">
        <v>366</v>
      </c>
      <c r="B10" s="83"/>
      <c r="C10" s="84"/>
      <c r="D10" s="81"/>
      <c r="E10" s="81"/>
      <c r="F10" s="81"/>
      <c r="G10" s="81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367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54"/>
      <c r="F1" s="55"/>
      <c r="N1" s="66" t="s">
        <v>368</v>
      </c>
    </row>
    <row r="2" ht="35.25" customHeight="1" spans="1:14">
      <c r="A2" s="56" t="s">
        <v>369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24" customHeight="1" spans="1:13">
      <c r="A3" s="58" t="s">
        <v>2</v>
      </c>
      <c r="B3" s="59"/>
      <c r="C3" s="59"/>
      <c r="D3" s="60"/>
      <c r="E3" s="59"/>
      <c r="F3" s="61"/>
      <c r="G3" s="59"/>
      <c r="H3" s="59"/>
      <c r="I3" s="59"/>
      <c r="J3" s="59"/>
      <c r="K3" s="22"/>
      <c r="L3" s="22"/>
      <c r="M3" s="291" t="s">
        <v>3</v>
      </c>
    </row>
    <row r="4" ht="19.5" customHeight="1" spans="1:14">
      <c r="A4" s="10" t="s">
        <v>370</v>
      </c>
      <c r="B4" s="10" t="s">
        <v>227</v>
      </c>
      <c r="C4" s="10"/>
      <c r="D4" s="10"/>
      <c r="E4" s="10" t="s">
        <v>371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29</v>
      </c>
      <c r="C5" s="9" t="s">
        <v>32</v>
      </c>
      <c r="D5" s="62" t="s">
        <v>372</v>
      </c>
      <c r="E5" s="51" t="s">
        <v>373</v>
      </c>
      <c r="F5" s="51" t="s">
        <v>374</v>
      </c>
      <c r="G5" s="51" t="s">
        <v>375</v>
      </c>
      <c r="H5" s="51" t="s">
        <v>376</v>
      </c>
      <c r="I5" s="51" t="s">
        <v>377</v>
      </c>
      <c r="J5" s="51" t="s">
        <v>378</v>
      </c>
      <c r="K5" s="51" t="s">
        <v>379</v>
      </c>
      <c r="L5" s="51" t="s">
        <v>380</v>
      </c>
      <c r="M5" s="51" t="s">
        <v>381</v>
      </c>
      <c r="N5" s="51" t="s">
        <v>382</v>
      </c>
    </row>
    <row r="6" ht="19.5" customHeight="1" spans="1:14">
      <c r="A6" s="63">
        <v>1</v>
      </c>
      <c r="B6" s="63">
        <v>2</v>
      </c>
      <c r="C6" s="63">
        <v>3</v>
      </c>
      <c r="D6" s="10">
        <v>4</v>
      </c>
      <c r="E6" s="51">
        <v>5</v>
      </c>
      <c r="F6" s="63">
        <v>6</v>
      </c>
      <c r="G6" s="51">
        <v>7</v>
      </c>
      <c r="H6" s="64">
        <v>8</v>
      </c>
      <c r="I6" s="51">
        <v>9</v>
      </c>
      <c r="J6" s="51">
        <v>10</v>
      </c>
      <c r="K6" s="51">
        <v>11</v>
      </c>
      <c r="L6" s="64">
        <v>12</v>
      </c>
      <c r="M6" s="51">
        <v>13</v>
      </c>
      <c r="N6" s="68">
        <v>14</v>
      </c>
    </row>
    <row r="7" ht="18.75" customHeight="1" spans="1:14">
      <c r="A7" s="6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8.75" customHeight="1" spans="1:14">
      <c r="A8" s="6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customHeight="1" spans="1:1">
      <c r="A9" t="s">
        <v>383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25" sqref="B25"/>
    </sheetView>
  </sheetViews>
  <sheetFormatPr defaultColWidth="9.14166666666667" defaultRowHeight="12" customHeight="1" outlineLevelRow="7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53" t="s">
        <v>384</v>
      </c>
    </row>
    <row r="2" ht="28.5" customHeight="1" spans="1:10">
      <c r="A2" s="49" t="s">
        <v>385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">
        <v>2</v>
      </c>
    </row>
    <row r="4" ht="44.25" customHeight="1" spans="1:10">
      <c r="A4" s="46" t="s">
        <v>292</v>
      </c>
      <c r="B4" s="46" t="s">
        <v>293</v>
      </c>
      <c r="C4" s="46" t="s">
        <v>294</v>
      </c>
      <c r="D4" s="46" t="s">
        <v>295</v>
      </c>
      <c r="E4" s="46" t="s">
        <v>296</v>
      </c>
      <c r="F4" s="51" t="s">
        <v>297</v>
      </c>
      <c r="G4" s="46" t="s">
        <v>298</v>
      </c>
      <c r="H4" s="51" t="s">
        <v>299</v>
      </c>
      <c r="I4" s="51" t="s">
        <v>300</v>
      </c>
      <c r="J4" s="46" t="s">
        <v>301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386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selection activeCell="A9" sqref="A9"/>
    </sheetView>
  </sheetViews>
  <sheetFormatPr defaultColWidth="9.14166666666667" defaultRowHeight="12" customHeight="1" outlineLevelCol="7"/>
  <cols>
    <col min="1" max="1" width="22.7083333333333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0" t="s">
        <v>387</v>
      </c>
    </row>
    <row r="2" ht="28.5" customHeight="1" spans="1:8">
      <c r="A2" s="41" t="s">
        <v>388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">
        <v>2</v>
      </c>
      <c r="B3" s="21"/>
    </row>
    <row r="4" ht="18" customHeight="1" spans="1:8">
      <c r="A4" s="24" t="s">
        <v>338</v>
      </c>
      <c r="B4" s="24" t="s">
        <v>389</v>
      </c>
      <c r="C4" s="24" t="s">
        <v>390</v>
      </c>
      <c r="D4" s="24" t="s">
        <v>391</v>
      </c>
      <c r="E4" s="24" t="s">
        <v>392</v>
      </c>
      <c r="F4" s="43" t="s">
        <v>393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351</v>
      </c>
      <c r="G5" s="46" t="s">
        <v>394</v>
      </c>
      <c r="H5" s="46" t="s">
        <v>395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 t="s">
        <v>29</v>
      </c>
      <c r="B8" s="48"/>
      <c r="C8" s="48"/>
      <c r="D8" s="48"/>
      <c r="E8" s="48"/>
      <c r="F8" s="13"/>
      <c r="G8" s="15"/>
      <c r="H8" s="15"/>
    </row>
    <row r="9" customHeight="1" spans="1:1">
      <c r="A9" t="s">
        <v>396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9"/>
      <c r="E1" s="19"/>
      <c r="F1" s="19"/>
      <c r="G1" s="19"/>
      <c r="K1" s="36" t="s">
        <v>397</v>
      </c>
    </row>
    <row r="2" ht="27.75" customHeight="1" spans="1:11">
      <c r="A2" s="20" t="s">
        <v>398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">
        <v>2</v>
      </c>
      <c r="B3" s="21"/>
      <c r="C3" s="21"/>
      <c r="D3" s="21"/>
      <c r="E3" s="21"/>
      <c r="F3" s="21"/>
      <c r="G3" s="21"/>
      <c r="H3" s="22"/>
      <c r="I3" s="22"/>
      <c r="J3" s="22"/>
      <c r="K3" s="292" t="s">
        <v>3</v>
      </c>
    </row>
    <row r="4" ht="21.75" customHeight="1" spans="1:11">
      <c r="A4" s="23" t="s">
        <v>282</v>
      </c>
      <c r="B4" s="23" t="s">
        <v>222</v>
      </c>
      <c r="C4" s="23" t="s">
        <v>220</v>
      </c>
      <c r="D4" s="24" t="s">
        <v>223</v>
      </c>
      <c r="E4" s="24" t="s">
        <v>224</v>
      </c>
      <c r="F4" s="24" t="s">
        <v>283</v>
      </c>
      <c r="G4" s="24" t="s">
        <v>284</v>
      </c>
      <c r="H4" s="25" t="s">
        <v>29</v>
      </c>
      <c r="I4" s="37" t="s">
        <v>399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32</v>
      </c>
      <c r="J5" s="24" t="s">
        <v>33</v>
      </c>
      <c r="K5" s="24" t="s">
        <v>34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31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90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400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A3" sqref="A3:D3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0"/>
      <c r="O1" s="70"/>
      <c r="P1" s="70"/>
      <c r="Q1" s="70"/>
      <c r="R1" s="70"/>
      <c r="S1" s="94" t="s">
        <v>24</v>
      </c>
      <c r="T1" s="36" t="s">
        <v>24</v>
      </c>
    </row>
    <row r="2" ht="36" customHeight="1" spans="1:20">
      <c r="A2" s="247" t="s">
        <v>25</v>
      </c>
      <c r="B2" s="20"/>
      <c r="C2" s="20"/>
      <c r="D2" s="20"/>
      <c r="E2" s="20"/>
      <c r="F2" s="20"/>
      <c r="G2" s="20"/>
      <c r="H2" s="20"/>
      <c r="I2" s="72"/>
      <c r="J2" s="20"/>
      <c r="K2" s="20"/>
      <c r="L2" s="20"/>
      <c r="M2" s="20"/>
      <c r="N2" s="20"/>
      <c r="O2" s="72"/>
      <c r="P2" s="72"/>
      <c r="Q2" s="72"/>
      <c r="R2" s="72"/>
      <c r="S2" s="20"/>
      <c r="T2" s="72"/>
    </row>
    <row r="3" ht="20.25" customHeight="1" spans="1:20">
      <c r="A3" s="42" t="s">
        <v>2</v>
      </c>
      <c r="B3" s="22"/>
      <c r="C3" s="22"/>
      <c r="D3" s="22"/>
      <c r="E3" s="22"/>
      <c r="F3" s="22"/>
      <c r="G3" s="22"/>
      <c r="H3" s="22"/>
      <c r="I3" s="61"/>
      <c r="J3" s="22"/>
      <c r="K3" s="22"/>
      <c r="L3" s="22"/>
      <c r="M3" s="22"/>
      <c r="N3" s="22"/>
      <c r="O3" s="61"/>
      <c r="P3" s="61"/>
      <c r="Q3" s="61"/>
      <c r="R3" s="61"/>
      <c r="S3" s="285" t="s">
        <v>3</v>
      </c>
      <c r="T3" s="269" t="s">
        <v>26</v>
      </c>
    </row>
    <row r="4" ht="18.75" customHeight="1" spans="1:20">
      <c r="A4" s="248" t="s">
        <v>27</v>
      </c>
      <c r="B4" s="249" t="s">
        <v>28</v>
      </c>
      <c r="C4" s="249" t="s">
        <v>29</v>
      </c>
      <c r="D4" s="250" t="s">
        <v>30</v>
      </c>
      <c r="E4" s="251"/>
      <c r="F4" s="251"/>
      <c r="G4" s="251"/>
      <c r="H4" s="251"/>
      <c r="I4" s="261"/>
      <c r="J4" s="251"/>
      <c r="K4" s="251"/>
      <c r="L4" s="251"/>
      <c r="M4" s="251"/>
      <c r="N4" s="262"/>
      <c r="O4" s="250" t="s">
        <v>20</v>
      </c>
      <c r="P4" s="250"/>
      <c r="Q4" s="250"/>
      <c r="R4" s="250"/>
      <c r="S4" s="251"/>
      <c r="T4" s="270"/>
    </row>
    <row r="5" ht="24.75" customHeight="1" spans="1:20">
      <c r="A5" s="252"/>
      <c r="B5" s="253"/>
      <c r="C5" s="253"/>
      <c r="D5" s="253" t="s">
        <v>31</v>
      </c>
      <c r="E5" s="253" t="s">
        <v>32</v>
      </c>
      <c r="F5" s="253" t="s">
        <v>33</v>
      </c>
      <c r="G5" s="253" t="s">
        <v>34</v>
      </c>
      <c r="H5" s="253" t="s">
        <v>35</v>
      </c>
      <c r="I5" s="263" t="s">
        <v>36</v>
      </c>
      <c r="J5" s="264"/>
      <c r="K5" s="264"/>
      <c r="L5" s="264"/>
      <c r="M5" s="264"/>
      <c r="N5" s="265"/>
      <c r="O5" s="266" t="s">
        <v>31</v>
      </c>
      <c r="P5" s="266" t="s">
        <v>32</v>
      </c>
      <c r="Q5" s="248" t="s">
        <v>33</v>
      </c>
      <c r="R5" s="249" t="s">
        <v>34</v>
      </c>
      <c r="S5" s="271" t="s">
        <v>35</v>
      </c>
      <c r="T5" s="249" t="s">
        <v>36</v>
      </c>
    </row>
    <row r="6" ht="24.75" customHeight="1" spans="1:20">
      <c r="A6" s="254"/>
      <c r="B6" s="255"/>
      <c r="C6" s="255"/>
      <c r="D6" s="255"/>
      <c r="E6" s="255"/>
      <c r="F6" s="255"/>
      <c r="G6" s="255"/>
      <c r="H6" s="255"/>
      <c r="I6" s="12" t="s">
        <v>31</v>
      </c>
      <c r="J6" s="267" t="s">
        <v>37</v>
      </c>
      <c r="K6" s="267" t="s">
        <v>38</v>
      </c>
      <c r="L6" s="267" t="s">
        <v>39</v>
      </c>
      <c r="M6" s="267" t="s">
        <v>40</v>
      </c>
      <c r="N6" s="267" t="s">
        <v>41</v>
      </c>
      <c r="O6" s="268"/>
      <c r="P6" s="268"/>
      <c r="Q6" s="272"/>
      <c r="R6" s="268"/>
      <c r="S6" s="255"/>
      <c r="T6" s="255"/>
    </row>
    <row r="7" ht="16.5" customHeight="1" spans="1:20">
      <c r="A7" s="256">
        <v>1</v>
      </c>
      <c r="B7" s="11">
        <v>2</v>
      </c>
      <c r="C7" s="11">
        <v>3</v>
      </c>
      <c r="D7" s="11">
        <v>4</v>
      </c>
      <c r="E7" s="257">
        <v>5</v>
      </c>
      <c r="F7" s="258">
        <v>6</v>
      </c>
      <c r="G7" s="258">
        <v>7</v>
      </c>
      <c r="H7" s="257">
        <v>8</v>
      </c>
      <c r="I7" s="257">
        <v>9</v>
      </c>
      <c r="J7" s="258">
        <v>10</v>
      </c>
      <c r="K7" s="258">
        <v>11</v>
      </c>
      <c r="L7" s="257">
        <v>12</v>
      </c>
      <c r="M7" s="257">
        <v>13</v>
      </c>
      <c r="N7" s="258">
        <v>14</v>
      </c>
      <c r="O7" s="258">
        <v>15</v>
      </c>
      <c r="P7" s="257">
        <v>16</v>
      </c>
      <c r="Q7" s="273">
        <v>17</v>
      </c>
      <c r="R7" s="274">
        <v>18</v>
      </c>
      <c r="S7" s="274">
        <v>19</v>
      </c>
      <c r="T7" s="274">
        <v>20</v>
      </c>
    </row>
    <row r="8" ht="16.5" customHeight="1" outlineLevel="1" spans="1:20">
      <c r="A8" s="13" t="s">
        <v>42</v>
      </c>
      <c r="B8" s="13" t="s">
        <v>43</v>
      </c>
      <c r="C8" s="15">
        <v>125.080782</v>
      </c>
      <c r="D8" s="15">
        <v>125.080782</v>
      </c>
      <c r="E8" s="15">
        <v>125.080782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6.5" customHeight="1" spans="1:20">
      <c r="A9" s="138" t="s">
        <v>44</v>
      </c>
      <c r="B9" s="138" t="s">
        <v>43</v>
      </c>
      <c r="C9" s="15">
        <v>125.080782</v>
      </c>
      <c r="D9" s="15">
        <v>125.080782</v>
      </c>
      <c r="E9" s="15">
        <v>125.080782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</row>
    <row r="10" ht="12.75" customHeight="1" spans="1:20">
      <c r="A10" s="259" t="s">
        <v>29</v>
      </c>
      <c r="B10" s="260"/>
      <c r="C10" s="15">
        <v>125.080782</v>
      </c>
      <c r="D10" s="15">
        <v>125.080782</v>
      </c>
      <c r="E10" s="15">
        <v>125.080782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abSelected="1" workbookViewId="0">
      <selection activeCell="A3" sqref="A3:D3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401</v>
      </c>
    </row>
    <row r="2" ht="27.75" customHeight="1" spans="1:7">
      <c r="A2" s="3" t="s">
        <v>402</v>
      </c>
      <c r="B2" s="3"/>
      <c r="C2" s="3"/>
      <c r="D2" s="3"/>
      <c r="E2" s="3"/>
      <c r="F2" s="3"/>
      <c r="G2" s="3"/>
    </row>
    <row r="3" ht="13.5" customHeight="1" spans="1:7">
      <c r="A3" s="4" t="s">
        <v>2</v>
      </c>
      <c r="B3" s="5"/>
      <c r="C3" s="5"/>
      <c r="D3" s="5"/>
      <c r="E3" s="6"/>
      <c r="F3" s="6"/>
      <c r="G3" s="292" t="s">
        <v>3</v>
      </c>
    </row>
    <row r="4" ht="21.75" customHeight="1" spans="1:7">
      <c r="A4" s="8" t="s">
        <v>220</v>
      </c>
      <c r="B4" s="8" t="s">
        <v>282</v>
      </c>
      <c r="C4" s="8" t="s">
        <v>222</v>
      </c>
      <c r="D4" s="9" t="s">
        <v>403</v>
      </c>
      <c r="E4" s="10" t="s">
        <v>32</v>
      </c>
      <c r="F4" s="10"/>
      <c r="G4" s="10"/>
    </row>
    <row r="5" ht="21.75" customHeight="1" spans="1:7">
      <c r="A5" s="8"/>
      <c r="B5" s="8"/>
      <c r="C5" s="8"/>
      <c r="D5" s="9"/>
      <c r="E5" s="10" t="str">
        <f>"2025"&amp;"年 "</f>
        <v>2025年 </v>
      </c>
      <c r="F5" s="9" t="str">
        <f>"2025"+1&amp;"年 "</f>
        <v>2026年 </v>
      </c>
      <c r="G5" s="9" t="str">
        <f>"2025"+2&amp;"年 "</f>
        <v>2027年 </v>
      </c>
    </row>
    <row r="6" ht="40.5" customHeight="1" spans="1:7">
      <c r="A6" s="8"/>
      <c r="B6" s="8"/>
      <c r="C6" s="8"/>
      <c r="D6" s="9"/>
      <c r="E6" s="10"/>
      <c r="F6" s="9" t="s">
        <v>31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43</v>
      </c>
      <c r="B8" s="14"/>
      <c r="C8" s="14"/>
      <c r="D8" s="14"/>
      <c r="E8" s="15">
        <v>5</v>
      </c>
      <c r="F8" s="15"/>
      <c r="G8" s="15"/>
    </row>
    <row r="9" ht="24.75" customHeight="1" spans="1:7">
      <c r="A9" s="14"/>
      <c r="B9" s="13" t="s">
        <v>404</v>
      </c>
      <c r="C9" s="13" t="s">
        <v>287</v>
      </c>
      <c r="D9" s="13" t="s">
        <v>405</v>
      </c>
      <c r="E9" s="15">
        <v>5</v>
      </c>
      <c r="F9" s="15"/>
      <c r="G9" s="15"/>
    </row>
    <row r="10" ht="18.75" customHeight="1" spans="1:7">
      <c r="A10" s="16" t="s">
        <v>29</v>
      </c>
      <c r="B10" s="17" t="s">
        <v>406</v>
      </c>
      <c r="C10" s="17"/>
      <c r="D10" s="18"/>
      <c r="E10" s="15">
        <v>5</v>
      </c>
      <c r="F10" s="15"/>
      <c r="G10" s="15"/>
    </row>
  </sheetData>
  <mergeCells count="12">
    <mergeCell ref="A2:G2"/>
    <mergeCell ref="A3:D3"/>
    <mergeCell ref="E4:G4"/>
    <mergeCell ref="A10:D10"/>
    <mergeCell ref="A4:A6"/>
    <mergeCell ref="A8:A9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3"/>
  <sheetViews>
    <sheetView showZeros="0" workbookViewId="0">
      <selection activeCell="A3" sqref="A3:N3"/>
    </sheetView>
  </sheetViews>
  <sheetFormatPr defaultColWidth="9.14166666666667" defaultRowHeight="14.25" customHeight="1"/>
  <cols>
    <col min="1" max="1" width="30.425" customWidth="1"/>
    <col min="2" max="2" width="37.7083333333333" customWidth="1"/>
    <col min="3" max="3" width="18.85" customWidth="1"/>
    <col min="4" max="4" width="21" customWidth="1"/>
    <col min="5" max="5" width="18.85" customWidth="1"/>
    <col min="6" max="6" width="20.1416666666667" customWidth="1"/>
    <col min="7" max="7" width="18.85" customWidth="1"/>
    <col min="8" max="8" width="19.85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40" t="s">
        <v>45</v>
      </c>
    </row>
    <row r="2" ht="28.5" customHeight="1" spans="1:17">
      <c r="A2" s="3" t="s">
        <v>46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28" t="s">
        <v>2</v>
      </c>
      <c r="B3" s="229"/>
      <c r="C3" s="59"/>
      <c r="D3" s="6"/>
      <c r="E3" s="59"/>
      <c r="F3" s="6"/>
      <c r="G3" s="59"/>
      <c r="H3" s="6"/>
      <c r="I3" s="6"/>
      <c r="J3" s="6"/>
      <c r="K3" s="59"/>
      <c r="L3" s="6"/>
      <c r="M3" s="59"/>
      <c r="N3" s="59"/>
      <c r="O3" s="6"/>
      <c r="P3" s="6"/>
      <c r="Q3" s="286" t="s">
        <v>3</v>
      </c>
    </row>
    <row r="4" ht="17.25" customHeight="1" spans="1:17">
      <c r="A4" s="230" t="s">
        <v>47</v>
      </c>
      <c r="B4" s="231" t="s">
        <v>48</v>
      </c>
      <c r="C4" s="232" t="s">
        <v>29</v>
      </c>
      <c r="D4" s="233" t="s">
        <v>49</v>
      </c>
      <c r="E4" s="10"/>
      <c r="F4" s="233" t="s">
        <v>50</v>
      </c>
      <c r="G4" s="10"/>
      <c r="H4" s="234" t="s">
        <v>32</v>
      </c>
      <c r="I4" s="240" t="s">
        <v>33</v>
      </c>
      <c r="J4" s="231" t="s">
        <v>51</v>
      </c>
      <c r="K4" s="241" t="s">
        <v>34</v>
      </c>
      <c r="L4" s="233" t="s">
        <v>36</v>
      </c>
      <c r="M4" s="242"/>
      <c r="N4" s="242"/>
      <c r="O4" s="242"/>
      <c r="P4" s="242"/>
      <c r="Q4" s="246"/>
    </row>
    <row r="5" ht="26.25" customHeight="1" spans="1:17">
      <c r="A5" s="10"/>
      <c r="B5" s="235"/>
      <c r="C5" s="235"/>
      <c r="D5" s="235" t="s">
        <v>29</v>
      </c>
      <c r="E5" s="235" t="s">
        <v>52</v>
      </c>
      <c r="F5" s="235" t="s">
        <v>29</v>
      </c>
      <c r="G5" s="236" t="s">
        <v>52</v>
      </c>
      <c r="H5" s="235"/>
      <c r="I5" s="235"/>
      <c r="J5" s="235"/>
      <c r="K5" s="236"/>
      <c r="L5" s="235" t="s">
        <v>31</v>
      </c>
      <c r="M5" s="243" t="s">
        <v>53</v>
      </c>
      <c r="N5" s="243" t="s">
        <v>54</v>
      </c>
      <c r="O5" s="243" t="s">
        <v>55</v>
      </c>
      <c r="P5" s="243" t="s">
        <v>56</v>
      </c>
      <c r="Q5" s="243" t="s">
        <v>57</v>
      </c>
    </row>
    <row r="6" ht="16.5" customHeight="1" spans="1:17">
      <c r="A6" s="10">
        <v>1</v>
      </c>
      <c r="B6" s="235">
        <v>2</v>
      </c>
      <c r="C6" s="235">
        <v>3</v>
      </c>
      <c r="D6" s="235">
        <v>4</v>
      </c>
      <c r="E6" s="237">
        <v>5</v>
      </c>
      <c r="F6" s="238">
        <v>6</v>
      </c>
      <c r="G6" s="237">
        <v>7</v>
      </c>
      <c r="H6" s="238">
        <v>8</v>
      </c>
      <c r="I6" s="237">
        <v>9</v>
      </c>
      <c r="J6" s="237">
        <v>10</v>
      </c>
      <c r="K6" s="237">
        <v>11</v>
      </c>
      <c r="L6" s="237">
        <v>12</v>
      </c>
      <c r="M6" s="244">
        <v>13</v>
      </c>
      <c r="N6" s="245">
        <v>14</v>
      </c>
      <c r="O6" s="245">
        <v>15</v>
      </c>
      <c r="P6" s="245">
        <v>16</v>
      </c>
      <c r="Q6" s="245">
        <v>17</v>
      </c>
    </row>
    <row r="7" ht="19.5" customHeight="1" spans="1:17">
      <c r="A7" s="13" t="s">
        <v>58</v>
      </c>
      <c r="B7" s="13" t="s">
        <v>59</v>
      </c>
      <c r="C7" s="15">
        <v>110.03361</v>
      </c>
      <c r="D7" s="15">
        <v>105.03361</v>
      </c>
      <c r="E7" s="15">
        <v>105.03361</v>
      </c>
      <c r="F7" s="15">
        <v>5</v>
      </c>
      <c r="G7" s="15">
        <v>5</v>
      </c>
      <c r="H7" s="15">
        <v>110.03361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38" t="s">
        <v>60</v>
      </c>
      <c r="B8" s="138" t="s">
        <v>61</v>
      </c>
      <c r="C8" s="15">
        <v>18.366918</v>
      </c>
      <c r="D8" s="15">
        <v>18.366918</v>
      </c>
      <c r="E8" s="15">
        <v>18.366918</v>
      </c>
      <c r="F8" s="15"/>
      <c r="G8" s="15"/>
      <c r="H8" s="15">
        <v>18.366918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58" t="s">
        <v>62</v>
      </c>
      <c r="B9" s="158" t="s">
        <v>63</v>
      </c>
      <c r="C9" s="15">
        <v>6.5394</v>
      </c>
      <c r="D9" s="15">
        <v>6.5394</v>
      </c>
      <c r="E9" s="15">
        <v>6.5394</v>
      </c>
      <c r="F9" s="15"/>
      <c r="G9" s="15"/>
      <c r="H9" s="15">
        <v>6.5394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58" t="s">
        <v>64</v>
      </c>
      <c r="B10" s="158" t="s">
        <v>65</v>
      </c>
      <c r="C10" s="15">
        <v>9.960015</v>
      </c>
      <c r="D10" s="15">
        <v>9.960015</v>
      </c>
      <c r="E10" s="15">
        <v>9.960015</v>
      </c>
      <c r="F10" s="15"/>
      <c r="G10" s="15"/>
      <c r="H10" s="15">
        <v>9.960015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9.5" customHeight="1" spans="1:17">
      <c r="A11" s="158" t="s">
        <v>66</v>
      </c>
      <c r="B11" s="158" t="s">
        <v>67</v>
      </c>
      <c r="C11" s="15">
        <v>1.867503</v>
      </c>
      <c r="D11" s="15">
        <v>1.867503</v>
      </c>
      <c r="E11" s="15">
        <v>1.867503</v>
      </c>
      <c r="F11" s="15"/>
      <c r="G11" s="15"/>
      <c r="H11" s="15">
        <v>1.867503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19.5" customHeight="1" spans="1:17">
      <c r="A12" s="138" t="s">
        <v>68</v>
      </c>
      <c r="B12" s="138" t="s">
        <v>69</v>
      </c>
      <c r="C12" s="15">
        <v>91.666692</v>
      </c>
      <c r="D12" s="15">
        <v>86.666692</v>
      </c>
      <c r="E12" s="15">
        <v>86.666692</v>
      </c>
      <c r="F12" s="15">
        <v>5</v>
      </c>
      <c r="G12" s="15">
        <v>5</v>
      </c>
      <c r="H12" s="15">
        <v>91.666692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19.5" customHeight="1" spans="1:17">
      <c r="A13" s="158" t="s">
        <v>70</v>
      </c>
      <c r="B13" s="158" t="s">
        <v>71</v>
      </c>
      <c r="C13" s="15">
        <v>86.666692</v>
      </c>
      <c r="D13" s="15">
        <v>86.666692</v>
      </c>
      <c r="E13" s="15">
        <v>86.666692</v>
      </c>
      <c r="F13" s="15"/>
      <c r="G13" s="15"/>
      <c r="H13" s="15">
        <v>86.666692</v>
      </c>
      <c r="I13" s="15"/>
      <c r="J13" s="15"/>
      <c r="K13" s="15"/>
      <c r="L13" s="15"/>
      <c r="M13" s="15"/>
      <c r="N13" s="15"/>
      <c r="O13" s="15"/>
      <c r="P13" s="15"/>
      <c r="Q13" s="15"/>
    </row>
    <row r="14" ht="19.5" customHeight="1" spans="1:17">
      <c r="A14" s="158" t="s">
        <v>72</v>
      </c>
      <c r="B14" s="158" t="s">
        <v>73</v>
      </c>
      <c r="C14" s="15">
        <v>5</v>
      </c>
      <c r="D14" s="15"/>
      <c r="E14" s="15"/>
      <c r="F14" s="15">
        <v>5</v>
      </c>
      <c r="G14" s="15">
        <v>5</v>
      </c>
      <c r="H14" s="15">
        <v>5</v>
      </c>
      <c r="I14" s="15"/>
      <c r="J14" s="15"/>
      <c r="K14" s="15"/>
      <c r="L14" s="15"/>
      <c r="M14" s="15"/>
      <c r="N14" s="15"/>
      <c r="O14" s="15"/>
      <c r="P14" s="15"/>
      <c r="Q14" s="15"/>
    </row>
    <row r="15" ht="19.5" customHeight="1" spans="1:17">
      <c r="A15" s="13" t="s">
        <v>74</v>
      </c>
      <c r="B15" s="13" t="s">
        <v>75</v>
      </c>
      <c r="C15" s="15">
        <v>6.242568</v>
      </c>
      <c r="D15" s="15">
        <v>6.242568</v>
      </c>
      <c r="E15" s="15">
        <v>6.242568</v>
      </c>
      <c r="F15" s="15"/>
      <c r="G15" s="15"/>
      <c r="H15" s="15">
        <v>6.242568</v>
      </c>
      <c r="I15" s="15"/>
      <c r="J15" s="15"/>
      <c r="K15" s="15"/>
      <c r="L15" s="15"/>
      <c r="M15" s="15"/>
      <c r="N15" s="15"/>
      <c r="O15" s="15"/>
      <c r="P15" s="15"/>
      <c r="Q15" s="15"/>
    </row>
    <row r="16" ht="19.5" customHeight="1" spans="1:17">
      <c r="A16" s="138" t="s">
        <v>76</v>
      </c>
      <c r="B16" s="138" t="s">
        <v>77</v>
      </c>
      <c r="C16" s="15">
        <v>6.242568</v>
      </c>
      <c r="D16" s="15">
        <v>6.242568</v>
      </c>
      <c r="E16" s="15">
        <v>6.242568</v>
      </c>
      <c r="F16" s="15"/>
      <c r="G16" s="15"/>
      <c r="H16" s="15">
        <v>6.242568</v>
      </c>
      <c r="I16" s="15"/>
      <c r="J16" s="15"/>
      <c r="K16" s="15"/>
      <c r="L16" s="15"/>
      <c r="M16" s="15"/>
      <c r="N16" s="15"/>
      <c r="O16" s="15"/>
      <c r="P16" s="15"/>
      <c r="Q16" s="15"/>
    </row>
    <row r="17" ht="19.5" customHeight="1" spans="1:17">
      <c r="A17" s="158" t="s">
        <v>78</v>
      </c>
      <c r="B17" s="158" t="s">
        <v>79</v>
      </c>
      <c r="C17" s="15">
        <v>3.905909</v>
      </c>
      <c r="D17" s="15">
        <v>3.905909</v>
      </c>
      <c r="E17" s="15">
        <v>3.905909</v>
      </c>
      <c r="F17" s="15"/>
      <c r="G17" s="15"/>
      <c r="H17" s="15">
        <v>3.905909</v>
      </c>
      <c r="I17" s="15"/>
      <c r="J17" s="15"/>
      <c r="K17" s="15"/>
      <c r="L17" s="15"/>
      <c r="M17" s="15"/>
      <c r="N17" s="15"/>
      <c r="O17" s="15"/>
      <c r="P17" s="15"/>
      <c r="Q17" s="15"/>
    </row>
    <row r="18" ht="19.5" customHeight="1" spans="1:17">
      <c r="A18" s="158" t="s">
        <v>80</v>
      </c>
      <c r="B18" s="158" t="s">
        <v>81</v>
      </c>
      <c r="C18" s="15">
        <v>2.122637</v>
      </c>
      <c r="D18" s="15">
        <v>2.122637</v>
      </c>
      <c r="E18" s="15">
        <v>2.122637</v>
      </c>
      <c r="F18" s="15"/>
      <c r="G18" s="15"/>
      <c r="H18" s="15">
        <v>2.122637</v>
      </c>
      <c r="I18" s="15"/>
      <c r="J18" s="15"/>
      <c r="K18" s="15"/>
      <c r="L18" s="15"/>
      <c r="M18" s="15"/>
      <c r="N18" s="15"/>
      <c r="O18" s="15"/>
      <c r="P18" s="15"/>
      <c r="Q18" s="15"/>
    </row>
    <row r="19" ht="19.5" customHeight="1" spans="1:17">
      <c r="A19" s="158" t="s">
        <v>82</v>
      </c>
      <c r="B19" s="158" t="s">
        <v>83</v>
      </c>
      <c r="C19" s="15">
        <v>0.214022</v>
      </c>
      <c r="D19" s="15">
        <v>0.214022</v>
      </c>
      <c r="E19" s="15">
        <v>0.214022</v>
      </c>
      <c r="F19" s="15"/>
      <c r="G19" s="15"/>
      <c r="H19" s="15">
        <v>0.214022</v>
      </c>
      <c r="I19" s="15"/>
      <c r="J19" s="15"/>
      <c r="K19" s="15"/>
      <c r="L19" s="15"/>
      <c r="M19" s="15"/>
      <c r="N19" s="15"/>
      <c r="O19" s="15"/>
      <c r="P19" s="15"/>
      <c r="Q19" s="15"/>
    </row>
    <row r="20" ht="19.5" customHeight="1" spans="1:17">
      <c r="A20" s="13" t="s">
        <v>84</v>
      </c>
      <c r="B20" s="13" t="s">
        <v>85</v>
      </c>
      <c r="C20" s="15">
        <v>8.804604</v>
      </c>
      <c r="D20" s="15">
        <v>8.804604</v>
      </c>
      <c r="E20" s="15">
        <v>8.804604</v>
      </c>
      <c r="F20" s="15"/>
      <c r="G20" s="15"/>
      <c r="H20" s="15">
        <v>8.804604</v>
      </c>
      <c r="I20" s="15"/>
      <c r="J20" s="15"/>
      <c r="K20" s="15"/>
      <c r="L20" s="15"/>
      <c r="M20" s="15"/>
      <c r="N20" s="15"/>
      <c r="O20" s="15"/>
      <c r="P20" s="15"/>
      <c r="Q20" s="15"/>
    </row>
    <row r="21" ht="19.5" customHeight="1" spans="1:17">
      <c r="A21" s="138" t="s">
        <v>86</v>
      </c>
      <c r="B21" s="138" t="s">
        <v>87</v>
      </c>
      <c r="C21" s="15">
        <v>8.804604</v>
      </c>
      <c r="D21" s="15">
        <v>8.804604</v>
      </c>
      <c r="E21" s="15">
        <v>8.804604</v>
      </c>
      <c r="F21" s="15"/>
      <c r="G21" s="15"/>
      <c r="H21" s="15">
        <v>8.804604</v>
      </c>
      <c r="I21" s="15"/>
      <c r="J21" s="15"/>
      <c r="K21" s="15"/>
      <c r="L21" s="15"/>
      <c r="M21" s="15"/>
      <c r="N21" s="15"/>
      <c r="O21" s="15"/>
      <c r="P21" s="15"/>
      <c r="Q21" s="15"/>
    </row>
    <row r="22" ht="19.5" customHeight="1" spans="1:17">
      <c r="A22" s="158" t="s">
        <v>88</v>
      </c>
      <c r="B22" s="158" t="s">
        <v>89</v>
      </c>
      <c r="C22" s="15">
        <v>8.804604</v>
      </c>
      <c r="D22" s="15">
        <v>8.804604</v>
      </c>
      <c r="E22" s="15">
        <v>8.804604</v>
      </c>
      <c r="F22" s="15"/>
      <c r="G22" s="15"/>
      <c r="H22" s="15">
        <v>8.804604</v>
      </c>
      <c r="I22" s="15"/>
      <c r="J22" s="15"/>
      <c r="K22" s="15"/>
      <c r="L22" s="15"/>
      <c r="M22" s="15"/>
      <c r="N22" s="15"/>
      <c r="O22" s="15"/>
      <c r="P22" s="15"/>
      <c r="Q22" s="15"/>
    </row>
    <row r="23" ht="17.25" customHeight="1" spans="1:17">
      <c r="A23" s="239" t="s">
        <v>90</v>
      </c>
      <c r="B23" s="240" t="s">
        <v>90</v>
      </c>
      <c r="C23" s="15">
        <v>125.080782</v>
      </c>
      <c r="D23" s="15">
        <v>120.080782</v>
      </c>
      <c r="E23" s="15">
        <v>120.080782</v>
      </c>
      <c r="F23" s="15">
        <v>5</v>
      </c>
      <c r="G23" s="15">
        <v>5</v>
      </c>
      <c r="H23" s="15">
        <v>125.080782</v>
      </c>
      <c r="I23" s="15"/>
      <c r="J23" s="15"/>
      <c r="K23" s="15"/>
      <c r="L23" s="15"/>
      <c r="M23" s="15"/>
      <c r="N23" s="15"/>
      <c r="O23" s="15"/>
      <c r="P23" s="15"/>
      <c r="Q23" s="15"/>
    </row>
  </sheetData>
  <mergeCells count="13">
    <mergeCell ref="A2:Q2"/>
    <mergeCell ref="A3:N3"/>
    <mergeCell ref="D4:E4"/>
    <mergeCell ref="F4:G4"/>
    <mergeCell ref="L4:Q4"/>
    <mergeCell ref="A23:B23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showZeros="0" topLeftCell="A3" workbookViewId="0">
      <selection activeCell="D17" sqref="D17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083333333333" customWidth="1"/>
    <col min="4" max="4" width="36.425" customWidth="1"/>
  </cols>
  <sheetData>
    <row r="1" s="202" customFormat="1" customHeight="1" spans="1:4">
      <c r="A1" s="203"/>
      <c r="B1" s="203"/>
      <c r="C1" s="203"/>
      <c r="D1" s="204" t="s">
        <v>91</v>
      </c>
    </row>
    <row r="2" s="202" customFormat="1" ht="31.5" customHeight="1" spans="1:4">
      <c r="A2" s="205" t="s">
        <v>92</v>
      </c>
      <c r="B2" s="206"/>
      <c r="C2" s="206"/>
      <c r="D2" s="206"/>
    </row>
    <row r="3" s="202" customFormat="1" ht="17.25" customHeight="1" spans="1:4">
      <c r="A3" s="207" t="s">
        <v>2</v>
      </c>
      <c r="B3" s="208"/>
      <c r="C3" s="208"/>
      <c r="D3" s="209" t="s">
        <v>26</v>
      </c>
    </row>
    <row r="4" s="202" customFormat="1" ht="19.5" customHeight="1" spans="1:4">
      <c r="A4" s="210" t="s">
        <v>4</v>
      </c>
      <c r="B4" s="211"/>
      <c r="C4" s="210" t="s">
        <v>5</v>
      </c>
      <c r="D4" s="211"/>
    </row>
    <row r="5" s="202" customFormat="1" ht="21.75" customHeight="1" spans="1:4">
      <c r="A5" s="212" t="s">
        <v>6</v>
      </c>
      <c r="B5" s="213" t="s">
        <v>93</v>
      </c>
      <c r="C5" s="212" t="s">
        <v>94</v>
      </c>
      <c r="D5" s="213" t="s">
        <v>93</v>
      </c>
    </row>
    <row r="6" s="202" customFormat="1" ht="17.25" customHeight="1" spans="1:4">
      <c r="A6" s="214"/>
      <c r="B6" s="215"/>
      <c r="C6" s="214"/>
      <c r="D6" s="215"/>
    </row>
    <row r="7" s="202" customFormat="1" ht="17.25" customHeight="1" spans="1:4">
      <c r="A7" s="216" t="s">
        <v>95</v>
      </c>
      <c r="B7" s="217">
        <v>125.08</v>
      </c>
      <c r="C7" s="218" t="s">
        <v>96</v>
      </c>
      <c r="D7" s="219">
        <v>125.08</v>
      </c>
    </row>
    <row r="8" s="202" customFormat="1" ht="17.25" customHeight="1" spans="1:4">
      <c r="A8" s="220" t="s">
        <v>97</v>
      </c>
      <c r="B8" s="217">
        <v>125.08</v>
      </c>
      <c r="C8" s="218" t="s">
        <v>98</v>
      </c>
      <c r="D8" s="219"/>
    </row>
    <row r="9" s="202" customFormat="1" ht="17.25" customHeight="1" spans="1:4">
      <c r="A9" s="220" t="s">
        <v>99</v>
      </c>
      <c r="B9" s="217"/>
      <c r="C9" s="218" t="s">
        <v>100</v>
      </c>
      <c r="D9" s="219"/>
    </row>
    <row r="10" s="202" customFormat="1" ht="17.25" customHeight="1" spans="1:4">
      <c r="A10" s="220" t="s">
        <v>101</v>
      </c>
      <c r="B10" s="217"/>
      <c r="C10" s="218" t="s">
        <v>102</v>
      </c>
      <c r="D10" s="219"/>
    </row>
    <row r="11" s="202" customFormat="1" ht="17.25" customHeight="1" spans="1:4">
      <c r="A11" s="220" t="s">
        <v>103</v>
      </c>
      <c r="B11" s="217"/>
      <c r="C11" s="218" t="s">
        <v>104</v>
      </c>
      <c r="D11" s="219"/>
    </row>
    <row r="12" s="202" customFormat="1" ht="17.25" customHeight="1" spans="1:4">
      <c r="A12" s="220" t="s">
        <v>97</v>
      </c>
      <c r="B12" s="217"/>
      <c r="C12" s="218" t="s">
        <v>105</v>
      </c>
      <c r="D12" s="219"/>
    </row>
    <row r="13" s="202" customFormat="1" ht="17.25" customHeight="1" spans="1:4">
      <c r="A13" s="221" t="s">
        <v>99</v>
      </c>
      <c r="B13" s="219"/>
      <c r="C13" s="218" t="s">
        <v>106</v>
      </c>
      <c r="D13" s="219"/>
    </row>
    <row r="14" s="202" customFormat="1" ht="17.25" customHeight="1" spans="1:4">
      <c r="A14" s="221" t="s">
        <v>101</v>
      </c>
      <c r="B14" s="219"/>
      <c r="C14" s="218" t="s">
        <v>107</v>
      </c>
      <c r="D14" s="219"/>
    </row>
    <row r="15" s="202" customFormat="1" ht="17.25" customHeight="1" spans="1:4">
      <c r="A15" s="220"/>
      <c r="B15" s="219"/>
      <c r="C15" s="218" t="s">
        <v>108</v>
      </c>
      <c r="D15" s="219">
        <v>110.03</v>
      </c>
    </row>
    <row r="16" s="202" customFormat="1" ht="17.25" customHeight="1" spans="1:4">
      <c r="A16" s="220"/>
      <c r="B16" s="217"/>
      <c r="C16" s="218" t="s">
        <v>109</v>
      </c>
      <c r="D16" s="219">
        <v>6.24</v>
      </c>
    </row>
    <row r="17" s="202" customFormat="1" ht="17.25" customHeight="1" spans="1:4">
      <c r="A17" s="220"/>
      <c r="B17" s="222"/>
      <c r="C17" s="218" t="s">
        <v>110</v>
      </c>
      <c r="D17" s="219"/>
    </row>
    <row r="18" s="202" customFormat="1" ht="17.25" customHeight="1" spans="1:4">
      <c r="A18" s="221"/>
      <c r="B18" s="222"/>
      <c r="C18" s="218" t="s">
        <v>111</v>
      </c>
      <c r="D18" s="219"/>
    </row>
    <row r="19" s="202" customFormat="1" ht="17.25" customHeight="1" spans="1:4">
      <c r="A19" s="221"/>
      <c r="B19" s="223"/>
      <c r="C19" s="218" t="s">
        <v>112</v>
      </c>
      <c r="D19" s="219"/>
    </row>
    <row r="20" s="202" customFormat="1" ht="17.25" customHeight="1" spans="1:4">
      <c r="A20" s="223"/>
      <c r="B20" s="223"/>
      <c r="C20" s="218" t="s">
        <v>113</v>
      </c>
      <c r="D20" s="219"/>
    </row>
    <row r="21" s="202" customFormat="1" ht="17.25" customHeight="1" spans="1:4">
      <c r="A21" s="223"/>
      <c r="B21" s="223"/>
      <c r="C21" s="218" t="s">
        <v>114</v>
      </c>
      <c r="D21" s="219"/>
    </row>
    <row r="22" s="202" customFormat="1" ht="17.25" customHeight="1" spans="1:4">
      <c r="A22" s="223"/>
      <c r="B22" s="223"/>
      <c r="C22" s="218" t="s">
        <v>115</v>
      </c>
      <c r="D22" s="219"/>
    </row>
    <row r="23" s="202" customFormat="1" ht="17.25" customHeight="1" spans="1:4">
      <c r="A23" s="223"/>
      <c r="B23" s="223"/>
      <c r="C23" s="218" t="s">
        <v>116</v>
      </c>
      <c r="D23" s="219"/>
    </row>
    <row r="24" s="202" customFormat="1" ht="17.25" customHeight="1" spans="1:4">
      <c r="A24" s="223"/>
      <c r="B24" s="223"/>
      <c r="C24" s="218" t="s">
        <v>117</v>
      </c>
      <c r="D24" s="219"/>
    </row>
    <row r="25" s="202" customFormat="1" ht="17.25" customHeight="1" spans="1:4">
      <c r="A25" s="223"/>
      <c r="B25" s="223"/>
      <c r="C25" s="218" t="s">
        <v>118</v>
      </c>
      <c r="D25" s="219"/>
    </row>
    <row r="26" s="202" customFormat="1" ht="17.25" customHeight="1" spans="1:4">
      <c r="A26" s="223"/>
      <c r="B26" s="223"/>
      <c r="C26" s="218" t="s">
        <v>119</v>
      </c>
      <c r="D26" s="219">
        <v>8.8</v>
      </c>
    </row>
    <row r="27" s="202" customFormat="1" ht="17.25" customHeight="1" spans="1:4">
      <c r="A27" s="223"/>
      <c r="B27" s="223"/>
      <c r="C27" s="218" t="s">
        <v>120</v>
      </c>
      <c r="D27" s="219"/>
    </row>
    <row r="28" s="202" customFormat="1" ht="17.25" customHeight="1" spans="1:4">
      <c r="A28" s="223"/>
      <c r="B28" s="223"/>
      <c r="C28" s="218" t="s">
        <v>121</v>
      </c>
      <c r="D28" s="219"/>
    </row>
    <row r="29" s="202" customFormat="1" ht="17.25" customHeight="1" spans="1:4">
      <c r="A29" s="223"/>
      <c r="B29" s="223"/>
      <c r="C29" s="218" t="s">
        <v>122</v>
      </c>
      <c r="D29" s="219"/>
    </row>
    <row r="30" s="202" customFormat="1" ht="17.25" customHeight="1" spans="1:4">
      <c r="A30" s="223"/>
      <c r="B30" s="223"/>
      <c r="C30" s="218" t="s">
        <v>123</v>
      </c>
      <c r="D30" s="219"/>
    </row>
    <row r="31" s="202" customFormat="1" customHeight="1" spans="1:4">
      <c r="A31" s="224"/>
      <c r="B31" s="222"/>
      <c r="C31" s="221" t="s">
        <v>124</v>
      </c>
      <c r="D31" s="222"/>
    </row>
    <row r="32" s="202" customFormat="1" ht="17.25" customHeight="1" spans="1:4">
      <c r="A32" s="225" t="s">
        <v>125</v>
      </c>
      <c r="B32" s="226">
        <v>125.08</v>
      </c>
      <c r="C32" s="224" t="s">
        <v>23</v>
      </c>
      <c r="D32" s="227">
        <v>125.08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selection activeCell="A3" sqref="A3:E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195"/>
      <c r="F1" s="54"/>
      <c r="G1" s="40" t="s">
        <v>126</v>
      </c>
    </row>
    <row r="2" ht="39" customHeight="1" spans="1:7">
      <c r="A2" s="107" t="s">
        <v>127</v>
      </c>
      <c r="B2" s="107"/>
      <c r="C2" s="107"/>
      <c r="D2" s="107"/>
      <c r="E2" s="107"/>
      <c r="F2" s="107"/>
      <c r="G2" s="107"/>
    </row>
    <row r="3" ht="18" customHeight="1" spans="1:7">
      <c r="A3" s="4" t="s">
        <v>2</v>
      </c>
      <c r="F3" s="103"/>
      <c r="G3" s="287" t="s">
        <v>3</v>
      </c>
    </row>
    <row r="4" ht="20.25" customHeight="1" spans="1:7">
      <c r="A4" s="196" t="s">
        <v>128</v>
      </c>
      <c r="B4" s="197"/>
      <c r="C4" s="64" t="s">
        <v>29</v>
      </c>
      <c r="D4" s="198" t="s">
        <v>49</v>
      </c>
      <c r="E4" s="10"/>
      <c r="F4" s="10"/>
      <c r="G4" s="10" t="s">
        <v>50</v>
      </c>
    </row>
    <row r="5" ht="20.25" customHeight="1" spans="1:7">
      <c r="A5" s="199" t="s">
        <v>47</v>
      </c>
      <c r="B5" s="199" t="s">
        <v>48</v>
      </c>
      <c r="C5" s="10"/>
      <c r="D5" s="63" t="s">
        <v>31</v>
      </c>
      <c r="E5" s="63" t="s">
        <v>129</v>
      </c>
      <c r="F5" s="63" t="s">
        <v>130</v>
      </c>
      <c r="G5" s="10"/>
    </row>
    <row r="6" ht="13.5" customHeight="1" spans="1:7">
      <c r="A6" s="199" t="s">
        <v>131</v>
      </c>
      <c r="B6" s="199" t="s">
        <v>132</v>
      </c>
      <c r="C6" s="199" t="s">
        <v>133</v>
      </c>
      <c r="D6" s="113" t="s">
        <v>134</v>
      </c>
      <c r="E6" s="113" t="s">
        <v>135</v>
      </c>
      <c r="F6" s="113" t="s">
        <v>136</v>
      </c>
      <c r="G6" s="68">
        <v>7</v>
      </c>
    </row>
    <row r="7" ht="18" customHeight="1" spans="1:7">
      <c r="A7" s="13" t="s">
        <v>58</v>
      </c>
      <c r="B7" s="13" t="s">
        <v>59</v>
      </c>
      <c r="C7" s="15">
        <v>110.03361</v>
      </c>
      <c r="D7" s="15">
        <v>105.03361</v>
      </c>
      <c r="E7" s="15">
        <v>91.618618</v>
      </c>
      <c r="F7" s="15">
        <v>13.414992</v>
      </c>
      <c r="G7" s="15">
        <v>5</v>
      </c>
    </row>
    <row r="8" ht="18" customHeight="1" spans="1:7">
      <c r="A8" s="138" t="s">
        <v>60</v>
      </c>
      <c r="B8" s="138" t="s">
        <v>61</v>
      </c>
      <c r="C8" s="15">
        <v>18.366918</v>
      </c>
      <c r="D8" s="15">
        <v>18.366918</v>
      </c>
      <c r="E8" s="15">
        <v>18.246918</v>
      </c>
      <c r="F8" s="15">
        <v>0.12</v>
      </c>
      <c r="G8" s="15"/>
    </row>
    <row r="9" ht="18" customHeight="1" spans="1:7">
      <c r="A9" s="158" t="s">
        <v>62</v>
      </c>
      <c r="B9" s="158" t="s">
        <v>63</v>
      </c>
      <c r="C9" s="15">
        <v>6.5394</v>
      </c>
      <c r="D9" s="15">
        <v>6.5394</v>
      </c>
      <c r="E9" s="15">
        <v>6.4194</v>
      </c>
      <c r="F9" s="15">
        <v>0.12</v>
      </c>
      <c r="G9" s="15"/>
    </row>
    <row r="10" ht="18" customHeight="1" spans="1:7">
      <c r="A10" s="158" t="s">
        <v>64</v>
      </c>
      <c r="B10" s="158" t="s">
        <v>65</v>
      </c>
      <c r="C10" s="15">
        <v>9.960015</v>
      </c>
      <c r="D10" s="15">
        <v>9.960015</v>
      </c>
      <c r="E10" s="15">
        <v>9.960015</v>
      </c>
      <c r="F10" s="15"/>
      <c r="G10" s="15"/>
    </row>
    <row r="11" ht="18" customHeight="1" spans="1:7">
      <c r="A11" s="158" t="s">
        <v>66</v>
      </c>
      <c r="B11" s="158" t="s">
        <v>67</v>
      </c>
      <c r="C11" s="15">
        <v>1.867503</v>
      </c>
      <c r="D11" s="15">
        <v>1.867503</v>
      </c>
      <c r="E11" s="15">
        <v>1.867503</v>
      </c>
      <c r="F11" s="15"/>
      <c r="G11" s="15"/>
    </row>
    <row r="12" ht="18" customHeight="1" spans="1:7">
      <c r="A12" s="138" t="s">
        <v>68</v>
      </c>
      <c r="B12" s="138" t="s">
        <v>69</v>
      </c>
      <c r="C12" s="15">
        <v>91.666692</v>
      </c>
      <c r="D12" s="15">
        <v>86.666692</v>
      </c>
      <c r="E12" s="15">
        <v>73.3717</v>
      </c>
      <c r="F12" s="15">
        <v>13.294992</v>
      </c>
      <c r="G12" s="15">
        <v>5</v>
      </c>
    </row>
    <row r="13" ht="18" customHeight="1" spans="1:7">
      <c r="A13" s="158" t="s">
        <v>70</v>
      </c>
      <c r="B13" s="158" t="s">
        <v>71</v>
      </c>
      <c r="C13" s="15">
        <v>86.666692</v>
      </c>
      <c r="D13" s="15">
        <v>86.666692</v>
      </c>
      <c r="E13" s="15">
        <v>73.3717</v>
      </c>
      <c r="F13" s="15">
        <v>13.294992</v>
      </c>
      <c r="G13" s="15"/>
    </row>
    <row r="14" ht="18" customHeight="1" spans="1:7">
      <c r="A14" s="158" t="s">
        <v>72</v>
      </c>
      <c r="B14" s="158" t="s">
        <v>73</v>
      </c>
      <c r="C14" s="15">
        <v>5</v>
      </c>
      <c r="D14" s="15"/>
      <c r="E14" s="15"/>
      <c r="F14" s="15"/>
      <c r="G14" s="15">
        <v>5</v>
      </c>
    </row>
    <row r="15" ht="18" customHeight="1" spans="1:7">
      <c r="A15" s="13" t="s">
        <v>74</v>
      </c>
      <c r="B15" s="13" t="s">
        <v>75</v>
      </c>
      <c r="C15" s="15">
        <v>6.242568</v>
      </c>
      <c r="D15" s="15">
        <v>6.242568</v>
      </c>
      <c r="E15" s="15">
        <v>6.242568</v>
      </c>
      <c r="F15" s="15"/>
      <c r="G15" s="15"/>
    </row>
    <row r="16" ht="18" customHeight="1" spans="1:7">
      <c r="A16" s="138" t="s">
        <v>76</v>
      </c>
      <c r="B16" s="138" t="s">
        <v>77</v>
      </c>
      <c r="C16" s="15">
        <v>6.242568</v>
      </c>
      <c r="D16" s="15">
        <v>6.242568</v>
      </c>
      <c r="E16" s="15">
        <v>6.242568</v>
      </c>
      <c r="F16" s="15"/>
      <c r="G16" s="15"/>
    </row>
    <row r="17" ht="18" customHeight="1" spans="1:7">
      <c r="A17" s="158" t="s">
        <v>78</v>
      </c>
      <c r="B17" s="158" t="s">
        <v>79</v>
      </c>
      <c r="C17" s="15">
        <v>3.905909</v>
      </c>
      <c r="D17" s="15">
        <v>3.905909</v>
      </c>
      <c r="E17" s="15">
        <v>3.905909</v>
      </c>
      <c r="F17" s="15"/>
      <c r="G17" s="15"/>
    </row>
    <row r="18" ht="18" customHeight="1" spans="1:7">
      <c r="A18" s="158" t="s">
        <v>80</v>
      </c>
      <c r="B18" s="158" t="s">
        <v>81</v>
      </c>
      <c r="C18" s="15">
        <v>2.122637</v>
      </c>
      <c r="D18" s="15">
        <v>2.122637</v>
      </c>
      <c r="E18" s="15">
        <v>2.122637</v>
      </c>
      <c r="F18" s="15"/>
      <c r="G18" s="15"/>
    </row>
    <row r="19" ht="18" customHeight="1" spans="1:7">
      <c r="A19" s="158" t="s">
        <v>82</v>
      </c>
      <c r="B19" s="158" t="s">
        <v>83</v>
      </c>
      <c r="C19" s="15">
        <v>0.214022</v>
      </c>
      <c r="D19" s="15">
        <v>0.214022</v>
      </c>
      <c r="E19" s="15">
        <v>0.214022</v>
      </c>
      <c r="F19" s="15"/>
      <c r="G19" s="15"/>
    </row>
    <row r="20" ht="18" customHeight="1" spans="1:7">
      <c r="A20" s="13" t="s">
        <v>84</v>
      </c>
      <c r="B20" s="13" t="s">
        <v>85</v>
      </c>
      <c r="C20" s="15">
        <v>8.804604</v>
      </c>
      <c r="D20" s="15">
        <v>8.804604</v>
      </c>
      <c r="E20" s="15">
        <v>8.804604</v>
      </c>
      <c r="F20" s="15"/>
      <c r="G20" s="15"/>
    </row>
    <row r="21" ht="18" customHeight="1" spans="1:7">
      <c r="A21" s="138" t="s">
        <v>86</v>
      </c>
      <c r="B21" s="138" t="s">
        <v>87</v>
      </c>
      <c r="C21" s="15">
        <v>8.804604</v>
      </c>
      <c r="D21" s="15">
        <v>8.804604</v>
      </c>
      <c r="E21" s="15">
        <v>8.804604</v>
      </c>
      <c r="F21" s="15"/>
      <c r="G21" s="15"/>
    </row>
    <row r="22" ht="18" customHeight="1" spans="1:7">
      <c r="A22" s="158" t="s">
        <v>88</v>
      </c>
      <c r="B22" s="158" t="s">
        <v>89</v>
      </c>
      <c r="C22" s="15">
        <v>8.804604</v>
      </c>
      <c r="D22" s="15">
        <v>8.804604</v>
      </c>
      <c r="E22" s="15">
        <v>8.804604</v>
      </c>
      <c r="F22" s="15"/>
      <c r="G22" s="15"/>
    </row>
    <row r="23" ht="18" customHeight="1" spans="1:7">
      <c r="A23" s="200" t="s">
        <v>90</v>
      </c>
      <c r="B23" s="201" t="s">
        <v>90</v>
      </c>
      <c r="C23" s="15">
        <v>125.080782</v>
      </c>
      <c r="D23" s="15">
        <v>120.080782</v>
      </c>
      <c r="E23" s="15">
        <v>106.66579</v>
      </c>
      <c r="F23" s="15">
        <v>13.414992</v>
      </c>
      <c r="G23" s="15">
        <v>5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31"/>
  <sheetViews>
    <sheetView showGridLines="0" showZeros="0" workbookViewId="0">
      <selection activeCell="A3" sqref="A3:C3"/>
    </sheetView>
  </sheetViews>
  <sheetFormatPr defaultColWidth="9.14166666666667" defaultRowHeight="14.25" customHeight="1"/>
  <cols>
    <col min="1" max="1" width="5.85" customWidth="1"/>
    <col min="2" max="2" width="7.14166666666667" customWidth="1"/>
    <col min="3" max="3" width="44" customWidth="1"/>
    <col min="4" max="4" width="29.575" customWidth="1"/>
    <col min="5" max="13" width="19.425" customWidth="1"/>
    <col min="14" max="14" width="7.575" customWidth="1"/>
    <col min="15" max="15" width="6.28333333333333" customWidth="1"/>
    <col min="16" max="16" width="44" customWidth="1"/>
    <col min="17" max="17" width="21.7083333333333" customWidth="1"/>
    <col min="18" max="26" width="18.85" customWidth="1"/>
  </cols>
  <sheetData>
    <row r="1" ht="12" customHeight="1" spans="1:26">
      <c r="A1" s="172"/>
      <c r="D1" s="55"/>
      <c r="K1" s="55"/>
      <c r="L1" s="55"/>
      <c r="M1" s="55"/>
      <c r="Q1" s="55"/>
      <c r="W1" s="54"/>
      <c r="X1" s="54"/>
      <c r="Y1" s="54"/>
      <c r="Z1" s="53" t="s">
        <v>137</v>
      </c>
    </row>
    <row r="2" ht="39" customHeight="1" spans="1:26">
      <c r="A2" s="173" t="s">
        <v>138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91"/>
    </row>
    <row r="3" ht="19.5" customHeight="1" spans="1:26">
      <c r="A3" s="21" t="s">
        <v>2</v>
      </c>
      <c r="D3" s="55"/>
      <c r="K3" s="55"/>
      <c r="L3" s="55"/>
      <c r="M3" s="55"/>
      <c r="Q3" s="55"/>
      <c r="W3" s="103"/>
      <c r="X3" s="103"/>
      <c r="Y3" s="103"/>
      <c r="Z3" s="103" t="s">
        <v>3</v>
      </c>
    </row>
    <row r="4" ht="19.5" customHeight="1" spans="1:26">
      <c r="A4" s="174" t="s">
        <v>5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 t="s">
        <v>5</v>
      </c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</row>
    <row r="5" ht="21.75" customHeight="1" spans="1:26">
      <c r="A5" s="175" t="s">
        <v>139</v>
      </c>
      <c r="B5" s="176"/>
      <c r="C5" s="175"/>
      <c r="D5" s="174" t="s">
        <v>29</v>
      </c>
      <c r="E5" s="174" t="s">
        <v>32</v>
      </c>
      <c r="F5" s="174"/>
      <c r="G5" s="174"/>
      <c r="H5" s="174" t="s">
        <v>33</v>
      </c>
      <c r="I5" s="174"/>
      <c r="J5" s="174"/>
      <c r="K5" s="174" t="s">
        <v>34</v>
      </c>
      <c r="L5" s="174"/>
      <c r="M5" s="174"/>
      <c r="N5" s="175" t="s">
        <v>140</v>
      </c>
      <c r="O5" s="176"/>
      <c r="P5" s="175"/>
      <c r="Q5" s="174" t="s">
        <v>29</v>
      </c>
      <c r="R5" s="188" t="s">
        <v>32</v>
      </c>
      <c r="S5" s="189"/>
      <c r="T5" s="190"/>
      <c r="U5" s="188" t="s">
        <v>33</v>
      </c>
      <c r="V5" s="189"/>
      <c r="W5" s="174"/>
      <c r="X5" s="174" t="s">
        <v>34</v>
      </c>
      <c r="Y5" s="174"/>
      <c r="Z5" s="190"/>
    </row>
    <row r="6" ht="17.25" customHeight="1" spans="1:26">
      <c r="A6" s="177" t="s">
        <v>141</v>
      </c>
      <c r="B6" s="177" t="s">
        <v>142</v>
      </c>
      <c r="C6" s="177" t="s">
        <v>48</v>
      </c>
      <c r="D6" s="174"/>
      <c r="E6" s="174" t="s">
        <v>31</v>
      </c>
      <c r="F6" s="174" t="s">
        <v>49</v>
      </c>
      <c r="G6" s="174" t="s">
        <v>50</v>
      </c>
      <c r="H6" s="174" t="s">
        <v>31</v>
      </c>
      <c r="I6" s="174" t="s">
        <v>49</v>
      </c>
      <c r="J6" s="174" t="s">
        <v>50</v>
      </c>
      <c r="K6" s="174" t="s">
        <v>31</v>
      </c>
      <c r="L6" s="174" t="s">
        <v>49</v>
      </c>
      <c r="M6" s="174" t="s">
        <v>50</v>
      </c>
      <c r="N6" s="177" t="s">
        <v>141</v>
      </c>
      <c r="O6" s="177" t="s">
        <v>142</v>
      </c>
      <c r="P6" s="177" t="s">
        <v>48</v>
      </c>
      <c r="Q6" s="174"/>
      <c r="R6" s="174" t="s">
        <v>31</v>
      </c>
      <c r="S6" s="174" t="s">
        <v>49</v>
      </c>
      <c r="T6" s="174" t="s">
        <v>50</v>
      </c>
      <c r="U6" s="174" t="s">
        <v>31</v>
      </c>
      <c r="V6" s="174" t="s">
        <v>49</v>
      </c>
      <c r="W6" s="174" t="s">
        <v>50</v>
      </c>
      <c r="X6" s="174" t="s">
        <v>31</v>
      </c>
      <c r="Y6" s="174" t="s">
        <v>49</v>
      </c>
      <c r="Z6" s="192" t="s">
        <v>50</v>
      </c>
    </row>
    <row r="7" customHeight="1" spans="1:26">
      <c r="A7" s="178" t="s">
        <v>131</v>
      </c>
      <c r="B7" s="178" t="s">
        <v>132</v>
      </c>
      <c r="C7" s="178" t="s">
        <v>133</v>
      </c>
      <c r="D7" s="178" t="s">
        <v>134</v>
      </c>
      <c r="E7" s="179" t="s">
        <v>135</v>
      </c>
      <c r="F7" s="179" t="s">
        <v>136</v>
      </c>
      <c r="G7" s="179" t="s">
        <v>143</v>
      </c>
      <c r="H7" s="179" t="s">
        <v>144</v>
      </c>
      <c r="I7" s="179" t="s">
        <v>145</v>
      </c>
      <c r="J7" s="179" t="s">
        <v>146</v>
      </c>
      <c r="K7" s="179" t="s">
        <v>147</v>
      </c>
      <c r="L7" s="179" t="s">
        <v>148</v>
      </c>
      <c r="M7" s="179" t="s">
        <v>149</v>
      </c>
      <c r="N7" s="179" t="s">
        <v>150</v>
      </c>
      <c r="O7" s="179" t="s">
        <v>151</v>
      </c>
      <c r="P7" s="179" t="s">
        <v>152</v>
      </c>
      <c r="Q7" s="179" t="s">
        <v>153</v>
      </c>
      <c r="R7" s="179" t="s">
        <v>154</v>
      </c>
      <c r="S7" s="179" t="s">
        <v>155</v>
      </c>
      <c r="T7" s="179" t="s">
        <v>156</v>
      </c>
      <c r="U7" s="179" t="s">
        <v>157</v>
      </c>
      <c r="V7" s="179" t="s">
        <v>158</v>
      </c>
      <c r="W7" s="179" t="s">
        <v>159</v>
      </c>
      <c r="X7" s="179" t="s">
        <v>160</v>
      </c>
      <c r="Y7" s="193">
        <v>25</v>
      </c>
      <c r="Z7" s="194">
        <v>26</v>
      </c>
    </row>
    <row r="8" ht="17.25" customHeight="1" spans="1:26">
      <c r="A8" s="180" t="s">
        <v>161</v>
      </c>
      <c r="B8" s="180"/>
      <c r="C8" s="180" t="s">
        <v>162</v>
      </c>
      <c r="D8" s="15">
        <v>100.24639</v>
      </c>
      <c r="E8" s="15">
        <v>100.24639</v>
      </c>
      <c r="F8" s="15">
        <v>100.24639</v>
      </c>
      <c r="G8" s="15"/>
      <c r="H8" s="15"/>
      <c r="I8" s="15"/>
      <c r="J8" s="15"/>
      <c r="K8" s="15"/>
      <c r="L8" s="15"/>
      <c r="M8" s="15"/>
      <c r="N8" s="13" t="s">
        <v>163</v>
      </c>
      <c r="O8" s="13"/>
      <c r="P8" s="185" t="s">
        <v>164</v>
      </c>
      <c r="Q8" s="15">
        <v>100.24639</v>
      </c>
      <c r="R8" s="15">
        <v>100.24639</v>
      </c>
      <c r="S8" s="15">
        <v>100.24639</v>
      </c>
      <c r="T8" s="15"/>
      <c r="U8" s="15"/>
      <c r="V8" s="15"/>
      <c r="W8" s="15"/>
      <c r="X8" s="15"/>
      <c r="Y8" s="15"/>
      <c r="Z8" s="15"/>
    </row>
    <row r="9" ht="17.25" customHeight="1" spans="1:26">
      <c r="A9" s="181"/>
      <c r="B9" s="181" t="s">
        <v>165</v>
      </c>
      <c r="C9" s="181" t="s">
        <v>166</v>
      </c>
      <c r="D9" s="15">
        <v>73.3717</v>
      </c>
      <c r="E9" s="15">
        <v>73.3717</v>
      </c>
      <c r="F9" s="15">
        <v>73.3717</v>
      </c>
      <c r="G9" s="15"/>
      <c r="H9" s="15"/>
      <c r="I9" s="15"/>
      <c r="J9" s="15"/>
      <c r="K9" s="15"/>
      <c r="L9" s="15"/>
      <c r="M9" s="15"/>
      <c r="N9" s="138"/>
      <c r="O9" s="138" t="s">
        <v>165</v>
      </c>
      <c r="P9" s="186" t="s">
        <v>167</v>
      </c>
      <c r="Q9" s="15">
        <v>24.078</v>
      </c>
      <c r="R9" s="15">
        <v>24.078</v>
      </c>
      <c r="S9" s="15">
        <v>24.078</v>
      </c>
      <c r="T9" s="15"/>
      <c r="U9" s="15"/>
      <c r="V9" s="15"/>
      <c r="W9" s="15"/>
      <c r="X9" s="15"/>
      <c r="Y9" s="15"/>
      <c r="Z9" s="15"/>
    </row>
    <row r="10" ht="17.25" customHeight="1" spans="1:26">
      <c r="A10" s="181"/>
      <c r="B10" s="181" t="s">
        <v>168</v>
      </c>
      <c r="C10" s="181" t="s">
        <v>169</v>
      </c>
      <c r="D10" s="15">
        <v>18.070086</v>
      </c>
      <c r="E10" s="15">
        <v>18.070086</v>
      </c>
      <c r="F10" s="15">
        <v>18.070086</v>
      </c>
      <c r="G10" s="15"/>
      <c r="H10" s="15"/>
      <c r="I10" s="15"/>
      <c r="J10" s="15"/>
      <c r="K10" s="15"/>
      <c r="L10" s="15"/>
      <c r="M10" s="15"/>
      <c r="N10" s="138"/>
      <c r="O10" s="138" t="s">
        <v>168</v>
      </c>
      <c r="P10" s="186" t="s">
        <v>170</v>
      </c>
      <c r="Q10" s="15">
        <v>36.0576</v>
      </c>
      <c r="R10" s="15">
        <v>36.0576</v>
      </c>
      <c r="S10" s="15">
        <v>36.0576</v>
      </c>
      <c r="T10" s="15"/>
      <c r="U10" s="15"/>
      <c r="V10" s="15"/>
      <c r="W10" s="15"/>
      <c r="X10" s="15"/>
      <c r="Y10" s="15"/>
      <c r="Z10" s="15"/>
    </row>
    <row r="11" ht="17.25" customHeight="1" spans="1:26">
      <c r="A11" s="181"/>
      <c r="B11" s="181" t="s">
        <v>171</v>
      </c>
      <c r="C11" s="181" t="s">
        <v>89</v>
      </c>
      <c r="D11" s="15">
        <v>8.804604</v>
      </c>
      <c r="E11" s="15">
        <v>8.804604</v>
      </c>
      <c r="F11" s="15">
        <v>8.804604</v>
      </c>
      <c r="G11" s="15"/>
      <c r="H11" s="15"/>
      <c r="I11" s="15"/>
      <c r="J11" s="15"/>
      <c r="K11" s="15"/>
      <c r="L11" s="15"/>
      <c r="M11" s="15"/>
      <c r="N11" s="138"/>
      <c r="O11" s="138" t="s">
        <v>171</v>
      </c>
      <c r="P11" s="186" t="s">
        <v>172</v>
      </c>
      <c r="Q11" s="15">
        <v>13.2361</v>
      </c>
      <c r="R11" s="15">
        <v>13.2361</v>
      </c>
      <c r="S11" s="15">
        <v>13.2361</v>
      </c>
      <c r="T11" s="15"/>
      <c r="U11" s="15"/>
      <c r="V11" s="15"/>
      <c r="W11" s="15"/>
      <c r="X11" s="15"/>
      <c r="Y11" s="15"/>
      <c r="Z11" s="15"/>
    </row>
    <row r="12" ht="17.25" customHeight="1" spans="1:26">
      <c r="A12" s="181"/>
      <c r="B12" s="181" t="s">
        <v>173</v>
      </c>
      <c r="C12" s="181" t="s">
        <v>174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38"/>
      <c r="O12" s="138" t="s">
        <v>175</v>
      </c>
      <c r="P12" s="186" t="s">
        <v>176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7.25" customHeight="1" spans="1:26">
      <c r="A13" s="180" t="s">
        <v>177</v>
      </c>
      <c r="B13" s="180"/>
      <c r="C13" s="180" t="s">
        <v>178</v>
      </c>
      <c r="D13" s="15">
        <v>18.414992</v>
      </c>
      <c r="E13" s="15">
        <v>18.414992</v>
      </c>
      <c r="F13" s="15">
        <v>13.414992</v>
      </c>
      <c r="G13" s="15">
        <v>5</v>
      </c>
      <c r="H13" s="15"/>
      <c r="I13" s="15"/>
      <c r="J13" s="15"/>
      <c r="K13" s="15"/>
      <c r="L13" s="15"/>
      <c r="M13" s="15"/>
      <c r="N13" s="138"/>
      <c r="O13" s="138" t="s">
        <v>179</v>
      </c>
      <c r="P13" s="186" t="s">
        <v>180</v>
      </c>
      <c r="Q13" s="15">
        <v>9.960015</v>
      </c>
      <c r="R13" s="15">
        <v>9.960015</v>
      </c>
      <c r="S13" s="15">
        <v>9.960015</v>
      </c>
      <c r="T13" s="15"/>
      <c r="U13" s="15"/>
      <c r="V13" s="15"/>
      <c r="W13" s="15"/>
      <c r="X13" s="15"/>
      <c r="Y13" s="15"/>
      <c r="Z13" s="15"/>
    </row>
    <row r="14" ht="17.25" customHeight="1" spans="1:26">
      <c r="A14" s="181"/>
      <c r="B14" s="181" t="s">
        <v>165</v>
      </c>
      <c r="C14" s="181" t="s">
        <v>181</v>
      </c>
      <c r="D14" s="15">
        <v>14.826102</v>
      </c>
      <c r="E14" s="15">
        <v>14.826102</v>
      </c>
      <c r="F14" s="15">
        <v>9.826102</v>
      </c>
      <c r="G14" s="15">
        <v>5</v>
      </c>
      <c r="H14" s="15"/>
      <c r="I14" s="15"/>
      <c r="J14" s="15"/>
      <c r="K14" s="15"/>
      <c r="L14" s="15"/>
      <c r="M14" s="15"/>
      <c r="N14" s="138"/>
      <c r="O14" s="138" t="s">
        <v>182</v>
      </c>
      <c r="P14" s="186" t="s">
        <v>183</v>
      </c>
      <c r="Q14" s="15">
        <v>1.867503</v>
      </c>
      <c r="R14" s="15">
        <v>1.867503</v>
      </c>
      <c r="S14" s="15">
        <v>1.867503</v>
      </c>
      <c r="T14" s="15"/>
      <c r="U14" s="15"/>
      <c r="V14" s="15"/>
      <c r="W14" s="15"/>
      <c r="X14" s="15"/>
      <c r="Y14" s="15"/>
      <c r="Z14" s="15"/>
    </row>
    <row r="15" ht="17.25" customHeight="1" spans="1:26">
      <c r="A15" s="181"/>
      <c r="B15" s="181" t="s">
        <v>171</v>
      </c>
      <c r="C15" s="181" t="s">
        <v>184</v>
      </c>
      <c r="D15" s="15">
        <v>0.38889</v>
      </c>
      <c r="E15" s="15">
        <v>0.38889</v>
      </c>
      <c r="F15" s="15">
        <v>0.38889</v>
      </c>
      <c r="G15" s="15"/>
      <c r="H15" s="15"/>
      <c r="I15" s="15"/>
      <c r="J15" s="15"/>
      <c r="K15" s="15"/>
      <c r="L15" s="15"/>
      <c r="M15" s="15"/>
      <c r="N15" s="138"/>
      <c r="O15" s="138" t="s">
        <v>146</v>
      </c>
      <c r="P15" s="186" t="s">
        <v>185</v>
      </c>
      <c r="Q15" s="15">
        <v>3.905909</v>
      </c>
      <c r="R15" s="15">
        <v>3.905909</v>
      </c>
      <c r="S15" s="15">
        <v>3.905909</v>
      </c>
      <c r="T15" s="15"/>
      <c r="U15" s="15"/>
      <c r="V15" s="15"/>
      <c r="W15" s="15"/>
      <c r="X15" s="15"/>
      <c r="Y15" s="15"/>
      <c r="Z15" s="15"/>
    </row>
    <row r="16" ht="17.25" customHeight="1" spans="1:26">
      <c r="A16" s="181"/>
      <c r="B16" s="181" t="s">
        <v>186</v>
      </c>
      <c r="C16" s="181" t="s">
        <v>187</v>
      </c>
      <c r="D16" s="15">
        <v>0.2</v>
      </c>
      <c r="E16" s="15">
        <v>0.2</v>
      </c>
      <c r="F16" s="15">
        <v>0.2</v>
      </c>
      <c r="G16" s="15"/>
      <c r="H16" s="15"/>
      <c r="I16" s="15"/>
      <c r="J16" s="15"/>
      <c r="K16" s="15"/>
      <c r="L16" s="15"/>
      <c r="M16" s="15"/>
      <c r="N16" s="138"/>
      <c r="O16" s="138" t="s">
        <v>147</v>
      </c>
      <c r="P16" s="186" t="s">
        <v>188</v>
      </c>
      <c r="Q16" s="15">
        <v>2.122637</v>
      </c>
      <c r="R16" s="15">
        <v>2.122637</v>
      </c>
      <c r="S16" s="15">
        <v>2.122637</v>
      </c>
      <c r="T16" s="15"/>
      <c r="U16" s="15"/>
      <c r="V16" s="15"/>
      <c r="W16" s="15"/>
      <c r="X16" s="15"/>
      <c r="Y16" s="15"/>
      <c r="Z16" s="15"/>
    </row>
    <row r="17" ht="17.25" customHeight="1" spans="1:26">
      <c r="A17" s="181"/>
      <c r="B17" s="181" t="s">
        <v>179</v>
      </c>
      <c r="C17" s="181" t="s">
        <v>189</v>
      </c>
      <c r="D17" s="15">
        <v>3</v>
      </c>
      <c r="E17" s="15">
        <v>3</v>
      </c>
      <c r="F17" s="15">
        <v>3</v>
      </c>
      <c r="G17" s="15"/>
      <c r="H17" s="15"/>
      <c r="I17" s="15"/>
      <c r="J17" s="15"/>
      <c r="K17" s="15"/>
      <c r="L17" s="15"/>
      <c r="M17" s="15"/>
      <c r="N17" s="138"/>
      <c r="O17" s="138" t="s">
        <v>148</v>
      </c>
      <c r="P17" s="186" t="s">
        <v>190</v>
      </c>
      <c r="Q17" s="15">
        <v>0.214022</v>
      </c>
      <c r="R17" s="15">
        <v>0.214022</v>
      </c>
      <c r="S17" s="15">
        <v>0.214022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80" t="s">
        <v>191</v>
      </c>
      <c r="B18" s="180"/>
      <c r="C18" s="180" t="s">
        <v>192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38"/>
      <c r="O18" s="138" t="s">
        <v>149</v>
      </c>
      <c r="P18" s="186" t="s">
        <v>89</v>
      </c>
      <c r="Q18" s="15">
        <v>8.804604</v>
      </c>
      <c r="R18" s="15">
        <v>8.804604</v>
      </c>
      <c r="S18" s="15">
        <v>8.804604</v>
      </c>
      <c r="T18" s="15"/>
      <c r="U18" s="15"/>
      <c r="V18" s="15"/>
      <c r="W18" s="15"/>
      <c r="X18" s="15"/>
      <c r="Y18" s="15"/>
      <c r="Z18" s="15"/>
    </row>
    <row r="19" ht="17.25" customHeight="1" spans="1:26">
      <c r="A19" s="181"/>
      <c r="B19" s="181" t="s">
        <v>165</v>
      </c>
      <c r="C19" s="181" t="s">
        <v>164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38"/>
      <c r="O19" s="138" t="s">
        <v>173</v>
      </c>
      <c r="P19" s="186" t="s">
        <v>174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7.25" customHeight="1" spans="1:26">
      <c r="A20" s="180" t="s">
        <v>193</v>
      </c>
      <c r="B20" s="180"/>
      <c r="C20" s="180" t="s">
        <v>194</v>
      </c>
      <c r="D20" s="15">
        <v>6.4194</v>
      </c>
      <c r="E20" s="15">
        <v>6.4194</v>
      </c>
      <c r="F20" s="15">
        <v>6.4194</v>
      </c>
      <c r="G20" s="15"/>
      <c r="H20" s="15"/>
      <c r="I20" s="15"/>
      <c r="J20" s="15"/>
      <c r="K20" s="15"/>
      <c r="L20" s="15"/>
      <c r="M20" s="15"/>
      <c r="N20" s="13" t="s">
        <v>195</v>
      </c>
      <c r="O20" s="13"/>
      <c r="P20" s="185" t="s">
        <v>196</v>
      </c>
      <c r="Q20" s="15">
        <v>18.414992</v>
      </c>
      <c r="R20" s="15">
        <v>18.414992</v>
      </c>
      <c r="S20" s="15">
        <v>13.414992</v>
      </c>
      <c r="T20" s="15">
        <v>5</v>
      </c>
      <c r="U20" s="15"/>
      <c r="V20" s="15"/>
      <c r="W20" s="15"/>
      <c r="X20" s="15"/>
      <c r="Y20" s="15"/>
      <c r="Z20" s="15"/>
    </row>
    <row r="21" ht="17.25" customHeight="1" spans="1:26">
      <c r="A21" s="181"/>
      <c r="B21" s="181" t="s">
        <v>165</v>
      </c>
      <c r="C21" s="181" t="s">
        <v>197</v>
      </c>
      <c r="D21" s="15">
        <v>6.4194</v>
      </c>
      <c r="E21" s="15">
        <v>6.4194</v>
      </c>
      <c r="F21" s="15">
        <v>6.4194</v>
      </c>
      <c r="G21" s="15"/>
      <c r="H21" s="15"/>
      <c r="I21" s="15"/>
      <c r="J21" s="15"/>
      <c r="K21" s="15"/>
      <c r="L21" s="15"/>
      <c r="M21" s="15"/>
      <c r="N21" s="138"/>
      <c r="O21" s="138" t="s">
        <v>165</v>
      </c>
      <c r="P21" s="186" t="s">
        <v>198</v>
      </c>
      <c r="Q21" s="15">
        <v>6.72</v>
      </c>
      <c r="R21" s="15">
        <v>6.72</v>
      </c>
      <c r="S21" s="15">
        <v>1.72</v>
      </c>
      <c r="T21" s="15">
        <v>5</v>
      </c>
      <c r="U21" s="15"/>
      <c r="V21" s="15"/>
      <c r="W21" s="15"/>
      <c r="X21" s="15"/>
      <c r="Y21" s="15"/>
      <c r="Z21" s="15"/>
    </row>
    <row r="22" ht="17.25" customHeight="1" spans="1:26">
      <c r="A22" s="181"/>
      <c r="B22" s="181" t="s">
        <v>199</v>
      </c>
      <c r="C22" s="181" t="s">
        <v>200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38"/>
      <c r="O22" s="138" t="s">
        <v>152</v>
      </c>
      <c r="P22" s="186" t="s">
        <v>184</v>
      </c>
      <c r="Q22" s="15">
        <v>0.38889</v>
      </c>
      <c r="R22" s="15">
        <v>0.38889</v>
      </c>
      <c r="S22" s="15">
        <v>0.38889</v>
      </c>
      <c r="T22" s="15"/>
      <c r="U22" s="15"/>
      <c r="V22" s="15"/>
      <c r="W22" s="15"/>
      <c r="X22" s="15"/>
      <c r="Y22" s="15"/>
      <c r="Z22" s="15"/>
    </row>
    <row r="23" ht="17.25" customHeight="1" spans="1:26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8"/>
      <c r="O23" s="138" t="s">
        <v>153</v>
      </c>
      <c r="P23" s="186" t="s">
        <v>187</v>
      </c>
      <c r="Q23" s="15">
        <v>0.2</v>
      </c>
      <c r="R23" s="15">
        <v>0.2</v>
      </c>
      <c r="S23" s="15">
        <v>0.2</v>
      </c>
      <c r="T23" s="15"/>
      <c r="U23" s="15"/>
      <c r="V23" s="15"/>
      <c r="W23" s="15"/>
      <c r="X23" s="15"/>
      <c r="Y23" s="15"/>
      <c r="Z23" s="15"/>
    </row>
    <row r="24" ht="17.25" customHeight="1" spans="1:2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8"/>
      <c r="O24" s="138" t="s">
        <v>201</v>
      </c>
      <c r="P24" s="186" t="s">
        <v>202</v>
      </c>
      <c r="Q24" s="15">
        <v>1.202712</v>
      </c>
      <c r="R24" s="15">
        <v>1.202712</v>
      </c>
      <c r="S24" s="15">
        <v>1.202712</v>
      </c>
      <c r="T24" s="15"/>
      <c r="U24" s="15"/>
      <c r="V24" s="15"/>
      <c r="W24" s="15"/>
      <c r="X24" s="15"/>
      <c r="Y24" s="15"/>
      <c r="Z24" s="15"/>
    </row>
    <row r="25" ht="17.25" customHeight="1" spans="1:2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8"/>
      <c r="O25" s="138" t="s">
        <v>203</v>
      </c>
      <c r="P25" s="186" t="s">
        <v>204</v>
      </c>
      <c r="Q25" s="15">
        <v>1.50339</v>
      </c>
      <c r="R25" s="15">
        <v>1.50339</v>
      </c>
      <c r="S25" s="15">
        <v>1.50339</v>
      </c>
      <c r="T25" s="15"/>
      <c r="U25" s="15"/>
      <c r="V25" s="15"/>
      <c r="W25" s="15"/>
      <c r="X25" s="15"/>
      <c r="Y25" s="15"/>
      <c r="Z25" s="15"/>
    </row>
    <row r="26" ht="17.25" customHeight="1" spans="1:2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8"/>
      <c r="O26" s="138" t="s">
        <v>205</v>
      </c>
      <c r="P26" s="186" t="s">
        <v>189</v>
      </c>
      <c r="Q26" s="15">
        <v>3</v>
      </c>
      <c r="R26" s="15">
        <v>3</v>
      </c>
      <c r="S26" s="15">
        <v>3</v>
      </c>
      <c r="T26" s="15"/>
      <c r="U26" s="15"/>
      <c r="V26" s="15"/>
      <c r="W26" s="15"/>
      <c r="X26" s="15"/>
      <c r="Y26" s="15"/>
      <c r="Z26" s="15"/>
    </row>
    <row r="27" ht="17.25" customHeight="1" spans="1:26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8"/>
      <c r="O27" s="138" t="s">
        <v>206</v>
      </c>
      <c r="P27" s="186" t="s">
        <v>207</v>
      </c>
      <c r="Q27" s="15">
        <v>5.4</v>
      </c>
      <c r="R27" s="15">
        <v>5.4</v>
      </c>
      <c r="S27" s="15">
        <v>5.4</v>
      </c>
      <c r="T27" s="15"/>
      <c r="U27" s="15"/>
      <c r="V27" s="15"/>
      <c r="W27" s="15"/>
      <c r="X27" s="15"/>
      <c r="Y27" s="15"/>
      <c r="Z27" s="15"/>
    </row>
    <row r="28" ht="17.25" customHeight="1" spans="1:2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 t="s">
        <v>208</v>
      </c>
      <c r="O28" s="13"/>
      <c r="P28" s="185" t="s">
        <v>194</v>
      </c>
      <c r="Q28" s="15">
        <v>6.4194</v>
      </c>
      <c r="R28" s="15">
        <v>6.4194</v>
      </c>
      <c r="S28" s="15">
        <v>6.4194</v>
      </c>
      <c r="T28" s="15"/>
      <c r="U28" s="15"/>
      <c r="V28" s="15"/>
      <c r="W28" s="15"/>
      <c r="X28" s="15"/>
      <c r="Y28" s="15"/>
      <c r="Z28" s="15"/>
    </row>
    <row r="29" ht="17.25" customHeight="1" spans="1:2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8"/>
      <c r="O29" s="138" t="s">
        <v>168</v>
      </c>
      <c r="P29" s="186" t="s">
        <v>209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7.25" customHeight="1" spans="1:26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8"/>
      <c r="O30" s="138" t="s">
        <v>199</v>
      </c>
      <c r="P30" s="186" t="s">
        <v>210</v>
      </c>
      <c r="Q30" s="15">
        <v>6.4194</v>
      </c>
      <c r="R30" s="15">
        <v>6.4194</v>
      </c>
      <c r="S30" s="15">
        <v>6.4194</v>
      </c>
      <c r="T30" s="15"/>
      <c r="U30" s="15"/>
      <c r="V30" s="15"/>
      <c r="W30" s="15"/>
      <c r="X30" s="15"/>
      <c r="Y30" s="15"/>
      <c r="Z30" s="15"/>
    </row>
    <row r="31" ht="20.25" customHeight="1" spans="1:26">
      <c r="A31" s="182" t="s">
        <v>23</v>
      </c>
      <c r="B31" s="183"/>
      <c r="C31" s="184"/>
      <c r="D31" s="15">
        <v>125.080782</v>
      </c>
      <c r="E31" s="15">
        <v>125.080782</v>
      </c>
      <c r="F31" s="15">
        <v>120.080782</v>
      </c>
      <c r="G31" s="15">
        <v>5</v>
      </c>
      <c r="H31" s="15"/>
      <c r="I31" s="15"/>
      <c r="J31" s="15"/>
      <c r="K31" s="15"/>
      <c r="L31" s="15"/>
      <c r="M31" s="15"/>
      <c r="N31" s="187" t="s">
        <v>23</v>
      </c>
      <c r="O31" s="187"/>
      <c r="P31" s="187"/>
      <c r="Q31" s="15">
        <v>125.080782</v>
      </c>
      <c r="R31" s="15">
        <v>125.080782</v>
      </c>
      <c r="S31" s="15">
        <v>120.080782</v>
      </c>
      <c r="T31" s="15">
        <v>5</v>
      </c>
      <c r="U31" s="15"/>
      <c r="V31" s="15"/>
      <c r="W31" s="15"/>
      <c r="X31" s="15"/>
      <c r="Y31" s="15"/>
      <c r="Z31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1:C31"/>
    <mergeCell ref="N31:P31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3" sqref="A3:D3"/>
    </sheetView>
  </sheetViews>
  <sheetFormatPr defaultColWidth="9.14166666666667" defaultRowHeight="14.25" customHeight="1" outlineLevelRow="6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167"/>
      <c r="B1" s="167"/>
      <c r="C1" s="69"/>
      <c r="F1" s="168" t="s">
        <v>211</v>
      </c>
    </row>
    <row r="2" ht="25.5" customHeight="1" spans="1:6">
      <c r="A2" s="169" t="s">
        <v>212</v>
      </c>
      <c r="B2" s="169"/>
      <c r="C2" s="169"/>
      <c r="D2" s="169"/>
      <c r="E2" s="169"/>
      <c r="F2" s="169"/>
    </row>
    <row r="3" ht="15.75" customHeight="1" spans="1:6">
      <c r="A3" s="4" t="s">
        <v>2</v>
      </c>
      <c r="B3" s="167"/>
      <c r="C3" s="69"/>
      <c r="F3" s="288" t="s">
        <v>3</v>
      </c>
    </row>
    <row r="4" ht="19.5" customHeight="1" spans="1:6">
      <c r="A4" s="9" t="s">
        <v>213</v>
      </c>
      <c r="B4" s="10" t="s">
        <v>214</v>
      </c>
      <c r="C4" s="10" t="s">
        <v>215</v>
      </c>
      <c r="D4" s="10"/>
      <c r="E4" s="10"/>
      <c r="F4" s="10" t="s">
        <v>187</v>
      </c>
    </row>
    <row r="5" ht="19.5" customHeight="1" spans="1:6">
      <c r="A5" s="9"/>
      <c r="B5" s="10"/>
      <c r="C5" s="63" t="s">
        <v>31</v>
      </c>
      <c r="D5" s="63" t="s">
        <v>216</v>
      </c>
      <c r="E5" s="63" t="s">
        <v>217</v>
      </c>
      <c r="F5" s="10"/>
    </row>
    <row r="6" ht="18.75" customHeight="1" spans="1:6">
      <c r="A6" s="170">
        <v>1</v>
      </c>
      <c r="B6" s="170">
        <v>2</v>
      </c>
      <c r="C6" s="171">
        <v>3</v>
      </c>
      <c r="D6" s="170">
        <v>4</v>
      </c>
      <c r="E6" s="170">
        <v>5</v>
      </c>
      <c r="F6" s="170">
        <v>6</v>
      </c>
    </row>
    <row r="7" ht="18.75" customHeight="1" spans="1:6">
      <c r="A7" s="15">
        <v>3.2</v>
      </c>
      <c r="B7" s="15"/>
      <c r="C7" s="15">
        <v>3</v>
      </c>
      <c r="D7" s="15"/>
      <c r="E7" s="15">
        <v>3</v>
      </c>
      <c r="F7" s="15">
        <v>0.2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1"/>
  <sheetViews>
    <sheetView showZeros="0" workbookViewId="0">
      <selection activeCell="A3" sqref="A3:G3"/>
    </sheetView>
  </sheetViews>
  <sheetFormatPr defaultColWidth="9.14166666666667" defaultRowHeight="14.25" customHeight="1"/>
  <cols>
    <col min="1" max="1" width="32.85" customWidth="1"/>
    <col min="2" max="2" width="20.7083333333333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083333333333" customWidth="1"/>
    <col min="9" max="9" width="11" customWidth="1"/>
    <col min="10" max="10" width="15.425" customWidth="1"/>
    <col min="11" max="11" width="10.7083333333333" customWidth="1"/>
    <col min="12" max="13" width="11.1416666666667" customWidth="1"/>
    <col min="15" max="15" width="11.1416666666667" customWidth="1"/>
    <col min="16" max="16" width="11.85" customWidth="1"/>
    <col min="20" max="20" width="12.1416666666667" customWidth="1"/>
    <col min="21" max="23" width="12.2833333333333" customWidth="1"/>
    <col min="24" max="24" width="12.7083333333333" customWidth="1"/>
    <col min="25" max="26" width="11.1416666666667" customWidth="1"/>
  </cols>
  <sheetData>
    <row r="1" ht="16.5" customHeight="1" spans="2:26">
      <c r="B1" s="147"/>
      <c r="D1" s="148"/>
      <c r="E1" s="148"/>
      <c r="F1" s="148"/>
      <c r="G1" s="148"/>
      <c r="H1" s="149"/>
      <c r="I1" s="149"/>
      <c r="K1" s="149"/>
      <c r="L1" s="149"/>
      <c r="M1" s="149"/>
      <c r="P1" s="149"/>
      <c r="T1" s="149"/>
      <c r="X1" s="147"/>
      <c r="Z1" s="53" t="s">
        <v>218</v>
      </c>
    </row>
    <row r="2" ht="26.25" customHeight="1" spans="1:26">
      <c r="A2" s="50" t="s">
        <v>219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">
        <v>2</v>
      </c>
      <c r="B3" s="150"/>
      <c r="C3" s="150"/>
      <c r="D3" s="150"/>
      <c r="E3" s="150"/>
      <c r="F3" s="150"/>
      <c r="G3" s="150"/>
      <c r="H3" s="151"/>
      <c r="I3" s="151"/>
      <c r="J3" s="6"/>
      <c r="K3" s="151"/>
      <c r="L3" s="151"/>
      <c r="M3" s="151"/>
      <c r="N3" s="6"/>
      <c r="O3" s="6"/>
      <c r="P3" s="151"/>
      <c r="Q3" s="6"/>
      <c r="R3" s="6"/>
      <c r="S3" s="6"/>
      <c r="T3" s="151"/>
      <c r="X3" s="147"/>
      <c r="Z3" s="289" t="s">
        <v>3</v>
      </c>
    </row>
    <row r="4" ht="18" customHeight="1" spans="1:26">
      <c r="A4" s="152" t="s">
        <v>220</v>
      </c>
      <c r="B4" s="152" t="s">
        <v>221</v>
      </c>
      <c r="C4" s="152" t="s">
        <v>222</v>
      </c>
      <c r="D4" s="152" t="s">
        <v>223</v>
      </c>
      <c r="E4" s="152" t="s">
        <v>224</v>
      </c>
      <c r="F4" s="152" t="s">
        <v>225</v>
      </c>
      <c r="G4" s="152" t="s">
        <v>226</v>
      </c>
      <c r="H4" s="64" t="s">
        <v>227</v>
      </c>
      <c r="I4" s="64" t="s">
        <v>227</v>
      </c>
      <c r="J4" s="10"/>
      <c r="K4" s="64"/>
      <c r="L4" s="64"/>
      <c r="M4" s="64"/>
      <c r="N4" s="10"/>
      <c r="O4" s="10"/>
      <c r="P4" s="64"/>
      <c r="Q4" s="10"/>
      <c r="R4" s="10"/>
      <c r="S4" s="10"/>
      <c r="T4" s="165" t="s">
        <v>35</v>
      </c>
      <c r="U4" s="64" t="s">
        <v>36</v>
      </c>
      <c r="V4" s="64"/>
      <c r="W4" s="64"/>
      <c r="X4" s="64"/>
      <c r="Y4" s="64"/>
      <c r="Z4" s="64"/>
    </row>
    <row r="5" ht="18" customHeight="1" spans="1:26">
      <c r="A5" s="153"/>
      <c r="B5" s="154"/>
      <c r="C5" s="153"/>
      <c r="D5" s="153"/>
      <c r="E5" s="153"/>
      <c r="F5" s="153"/>
      <c r="G5" s="153"/>
      <c r="H5" s="64" t="s">
        <v>228</v>
      </c>
      <c r="I5" s="64" t="s">
        <v>32</v>
      </c>
      <c r="J5" s="10"/>
      <c r="K5" s="64"/>
      <c r="L5" s="64"/>
      <c r="M5" s="64"/>
      <c r="N5" s="10"/>
      <c r="O5" s="10"/>
      <c r="P5" s="64"/>
      <c r="Q5" s="10" t="s">
        <v>229</v>
      </c>
      <c r="R5" s="10"/>
      <c r="S5" s="10"/>
      <c r="T5" s="152" t="s">
        <v>35</v>
      </c>
      <c r="U5" s="64" t="s">
        <v>36</v>
      </c>
      <c r="V5" s="165" t="s">
        <v>37</v>
      </c>
      <c r="W5" s="64" t="s">
        <v>36</v>
      </c>
      <c r="X5" s="165" t="s">
        <v>39</v>
      </c>
      <c r="Y5" s="165" t="s">
        <v>40</v>
      </c>
      <c r="Z5" s="163" t="s">
        <v>41</v>
      </c>
    </row>
    <row r="6" customHeight="1" spans="1:26">
      <c r="A6" s="155"/>
      <c r="B6" s="155"/>
      <c r="C6" s="155"/>
      <c r="D6" s="155"/>
      <c r="E6" s="155"/>
      <c r="F6" s="155"/>
      <c r="G6" s="155"/>
      <c r="H6" s="155"/>
      <c r="I6" s="162" t="s">
        <v>230</v>
      </c>
      <c r="J6" s="163" t="s">
        <v>231</v>
      </c>
      <c r="K6" s="152" t="s">
        <v>232</v>
      </c>
      <c r="L6" s="152" t="s">
        <v>233</v>
      </c>
      <c r="M6" s="152" t="s">
        <v>234</v>
      </c>
      <c r="N6" s="152" t="s">
        <v>235</v>
      </c>
      <c r="O6" s="152" t="s">
        <v>33</v>
      </c>
      <c r="P6" s="152" t="s">
        <v>34</v>
      </c>
      <c r="Q6" s="152" t="s">
        <v>32</v>
      </c>
      <c r="R6" s="152" t="s">
        <v>33</v>
      </c>
      <c r="S6" s="152" t="s">
        <v>34</v>
      </c>
      <c r="T6" s="155"/>
      <c r="U6" s="152" t="s">
        <v>31</v>
      </c>
      <c r="V6" s="152" t="s">
        <v>37</v>
      </c>
      <c r="W6" s="152" t="s">
        <v>236</v>
      </c>
      <c r="X6" s="152" t="s">
        <v>39</v>
      </c>
      <c r="Y6" s="152" t="s">
        <v>40</v>
      </c>
      <c r="Z6" s="152" t="s">
        <v>41</v>
      </c>
    </row>
    <row r="7" ht="37.5" customHeight="1" spans="1:26">
      <c r="A7" s="156"/>
      <c r="B7" s="156"/>
      <c r="C7" s="156"/>
      <c r="D7" s="156"/>
      <c r="E7" s="156"/>
      <c r="F7" s="156"/>
      <c r="G7" s="156"/>
      <c r="H7" s="156"/>
      <c r="I7" s="52" t="s">
        <v>31</v>
      </c>
      <c r="J7" s="52" t="s">
        <v>237</v>
      </c>
      <c r="K7" s="164" t="s">
        <v>231</v>
      </c>
      <c r="L7" s="164" t="s">
        <v>233</v>
      </c>
      <c r="M7" s="164" t="s">
        <v>234</v>
      </c>
      <c r="N7" s="164" t="s">
        <v>235</v>
      </c>
      <c r="O7" s="164" t="s">
        <v>235</v>
      </c>
      <c r="P7" s="164" t="s">
        <v>235</v>
      </c>
      <c r="Q7" s="164" t="s">
        <v>233</v>
      </c>
      <c r="R7" s="164" t="s">
        <v>234</v>
      </c>
      <c r="S7" s="164" t="s">
        <v>235</v>
      </c>
      <c r="T7" s="164" t="s">
        <v>35</v>
      </c>
      <c r="U7" s="164" t="s">
        <v>31</v>
      </c>
      <c r="V7" s="164" t="s">
        <v>37</v>
      </c>
      <c r="W7" s="164" t="s">
        <v>236</v>
      </c>
      <c r="X7" s="164" t="s">
        <v>39</v>
      </c>
      <c r="Y7" s="164" t="s">
        <v>40</v>
      </c>
      <c r="Z7" s="164" t="s">
        <v>41</v>
      </c>
    </row>
    <row r="8" customHeight="1" spans="1:26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68">
        <v>25</v>
      </c>
      <c r="Z8" s="166">
        <v>26</v>
      </c>
    </row>
    <row r="9" ht="21" customHeight="1" outlineLevel="1" spans="1:26">
      <c r="A9" s="13" t="s">
        <v>43</v>
      </c>
      <c r="B9" s="157"/>
      <c r="C9" s="157"/>
      <c r="D9" s="157"/>
      <c r="E9" s="157"/>
      <c r="F9" s="157"/>
      <c r="G9" s="157"/>
      <c r="H9" s="15">
        <v>120.080782</v>
      </c>
      <c r="I9" s="15">
        <v>120.080782</v>
      </c>
      <c r="J9" s="15"/>
      <c r="K9" s="15"/>
      <c r="L9" s="15"/>
      <c r="M9" s="15">
        <v>120.080782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23.25" customHeight="1" outlineLevel="1" spans="1:26">
      <c r="A10" s="138" t="s">
        <v>43</v>
      </c>
      <c r="B10" s="13"/>
      <c r="C10" s="13"/>
      <c r="D10" s="13"/>
      <c r="E10" s="13"/>
      <c r="F10" s="13"/>
      <c r="G10" s="13"/>
      <c r="H10" s="15">
        <v>120.080782</v>
      </c>
      <c r="I10" s="15">
        <v>120.080782</v>
      </c>
      <c r="J10" s="15"/>
      <c r="K10" s="15"/>
      <c r="L10" s="15"/>
      <c r="M10" s="15">
        <v>120.080782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58" t="s">
        <v>43</v>
      </c>
      <c r="B11" s="13" t="s">
        <v>238</v>
      </c>
      <c r="C11" s="13" t="s">
        <v>239</v>
      </c>
      <c r="D11" s="13" t="s">
        <v>70</v>
      </c>
      <c r="E11" s="13" t="s">
        <v>71</v>
      </c>
      <c r="F11" s="13" t="s">
        <v>240</v>
      </c>
      <c r="G11" s="13" t="s">
        <v>167</v>
      </c>
      <c r="H11" s="15">
        <v>24.078</v>
      </c>
      <c r="I11" s="15">
        <v>24.078</v>
      </c>
      <c r="J11" s="15"/>
      <c r="K11" s="15"/>
      <c r="L11" s="15"/>
      <c r="M11" s="15">
        <v>24.078</v>
      </c>
      <c r="N11" s="15"/>
      <c r="O11" s="13"/>
      <c r="P11" s="13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1" spans="1:26">
      <c r="A12" s="158" t="s">
        <v>43</v>
      </c>
      <c r="B12" s="13" t="s">
        <v>238</v>
      </c>
      <c r="C12" s="13" t="s">
        <v>239</v>
      </c>
      <c r="D12" s="13" t="s">
        <v>70</v>
      </c>
      <c r="E12" s="13" t="s">
        <v>71</v>
      </c>
      <c r="F12" s="13" t="s">
        <v>241</v>
      </c>
      <c r="G12" s="13" t="s">
        <v>170</v>
      </c>
      <c r="H12" s="15">
        <v>36.0576</v>
      </c>
      <c r="I12" s="15">
        <v>36.0576</v>
      </c>
      <c r="J12" s="15"/>
      <c r="K12" s="15"/>
      <c r="L12" s="15"/>
      <c r="M12" s="15">
        <v>36.0576</v>
      </c>
      <c r="N12" s="15"/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1" spans="1:26">
      <c r="A13" s="158" t="s">
        <v>43</v>
      </c>
      <c r="B13" s="13" t="s">
        <v>242</v>
      </c>
      <c r="C13" s="13" t="s">
        <v>243</v>
      </c>
      <c r="D13" s="13" t="s">
        <v>70</v>
      </c>
      <c r="E13" s="13" t="s">
        <v>71</v>
      </c>
      <c r="F13" s="13" t="s">
        <v>244</v>
      </c>
      <c r="G13" s="13" t="s">
        <v>172</v>
      </c>
      <c r="H13" s="15">
        <v>2.0065</v>
      </c>
      <c r="I13" s="15">
        <v>2.0065</v>
      </c>
      <c r="J13" s="15"/>
      <c r="K13" s="15"/>
      <c r="L13" s="15"/>
      <c r="M13" s="15">
        <v>2.0065</v>
      </c>
      <c r="N13" s="15"/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1" spans="1:26">
      <c r="A14" s="158" t="s">
        <v>43</v>
      </c>
      <c r="B14" s="13" t="s">
        <v>245</v>
      </c>
      <c r="C14" s="13" t="s">
        <v>246</v>
      </c>
      <c r="D14" s="13" t="s">
        <v>70</v>
      </c>
      <c r="E14" s="13" t="s">
        <v>71</v>
      </c>
      <c r="F14" s="13" t="s">
        <v>244</v>
      </c>
      <c r="G14" s="13" t="s">
        <v>172</v>
      </c>
      <c r="H14" s="15">
        <v>6.738</v>
      </c>
      <c r="I14" s="15">
        <v>6.738</v>
      </c>
      <c r="J14" s="15"/>
      <c r="K14" s="15"/>
      <c r="L14" s="15"/>
      <c r="M14" s="15">
        <v>6.738</v>
      </c>
      <c r="N14" s="15"/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23.25" customHeight="1" outlineLevel="1" spans="1:26">
      <c r="A15" s="158" t="s">
        <v>43</v>
      </c>
      <c r="B15" s="13" t="s">
        <v>247</v>
      </c>
      <c r="C15" s="13" t="s">
        <v>248</v>
      </c>
      <c r="D15" s="13" t="s">
        <v>70</v>
      </c>
      <c r="E15" s="13" t="s">
        <v>71</v>
      </c>
      <c r="F15" s="13" t="s">
        <v>244</v>
      </c>
      <c r="G15" s="13" t="s">
        <v>172</v>
      </c>
      <c r="H15" s="15">
        <v>4.4916</v>
      </c>
      <c r="I15" s="15">
        <v>4.4916</v>
      </c>
      <c r="J15" s="15"/>
      <c r="K15" s="15"/>
      <c r="L15" s="15"/>
      <c r="M15" s="15">
        <v>4.4916</v>
      </c>
      <c r="N15" s="15"/>
      <c r="O15" s="13"/>
      <c r="P15" s="13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23.25" customHeight="1" outlineLevel="1" spans="1:26">
      <c r="A16" s="158" t="s">
        <v>43</v>
      </c>
      <c r="B16" s="13" t="s">
        <v>249</v>
      </c>
      <c r="C16" s="13" t="s">
        <v>169</v>
      </c>
      <c r="D16" s="13" t="s">
        <v>64</v>
      </c>
      <c r="E16" s="13" t="s">
        <v>65</v>
      </c>
      <c r="F16" s="13" t="s">
        <v>250</v>
      </c>
      <c r="G16" s="13" t="s">
        <v>180</v>
      </c>
      <c r="H16" s="15">
        <v>9.960015</v>
      </c>
      <c r="I16" s="15">
        <v>9.960015</v>
      </c>
      <c r="J16" s="15"/>
      <c r="K16" s="15"/>
      <c r="L16" s="15"/>
      <c r="M16" s="15">
        <v>9.960015</v>
      </c>
      <c r="N16" s="15"/>
      <c r="O16" s="13"/>
      <c r="P16" s="13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23.25" customHeight="1" outlineLevel="1" spans="1:26">
      <c r="A17" s="158" t="s">
        <v>43</v>
      </c>
      <c r="B17" s="13" t="s">
        <v>249</v>
      </c>
      <c r="C17" s="13" t="s">
        <v>169</v>
      </c>
      <c r="D17" s="13" t="s">
        <v>66</v>
      </c>
      <c r="E17" s="13" t="s">
        <v>67</v>
      </c>
      <c r="F17" s="13" t="s">
        <v>251</v>
      </c>
      <c r="G17" s="13" t="s">
        <v>183</v>
      </c>
      <c r="H17" s="15">
        <v>1.867503</v>
      </c>
      <c r="I17" s="15">
        <v>1.867503</v>
      </c>
      <c r="J17" s="15"/>
      <c r="K17" s="15"/>
      <c r="L17" s="15"/>
      <c r="M17" s="15">
        <v>1.867503</v>
      </c>
      <c r="N17" s="15"/>
      <c r="O17" s="13"/>
      <c r="P17" s="13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23.25" customHeight="1" outlineLevel="1" spans="1:26">
      <c r="A18" s="158" t="s">
        <v>43</v>
      </c>
      <c r="B18" s="13" t="s">
        <v>249</v>
      </c>
      <c r="C18" s="13" t="s">
        <v>169</v>
      </c>
      <c r="D18" s="13" t="s">
        <v>78</v>
      </c>
      <c r="E18" s="13" t="s">
        <v>79</v>
      </c>
      <c r="F18" s="13" t="s">
        <v>252</v>
      </c>
      <c r="G18" s="13" t="s">
        <v>185</v>
      </c>
      <c r="H18" s="15">
        <v>3.905909</v>
      </c>
      <c r="I18" s="15">
        <v>3.905909</v>
      </c>
      <c r="J18" s="15"/>
      <c r="K18" s="15"/>
      <c r="L18" s="15"/>
      <c r="M18" s="15">
        <v>3.905909</v>
      </c>
      <c r="N18" s="15"/>
      <c r="O18" s="13"/>
      <c r="P18" s="13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23.25" customHeight="1" outlineLevel="1" spans="1:26">
      <c r="A19" s="158" t="s">
        <v>43</v>
      </c>
      <c r="B19" s="13" t="s">
        <v>249</v>
      </c>
      <c r="C19" s="13" t="s">
        <v>169</v>
      </c>
      <c r="D19" s="13" t="s">
        <v>80</v>
      </c>
      <c r="E19" s="13" t="s">
        <v>81</v>
      </c>
      <c r="F19" s="13" t="s">
        <v>253</v>
      </c>
      <c r="G19" s="13" t="s">
        <v>188</v>
      </c>
      <c r="H19" s="15">
        <v>2.122637</v>
      </c>
      <c r="I19" s="15">
        <v>2.122637</v>
      </c>
      <c r="J19" s="15"/>
      <c r="K19" s="15"/>
      <c r="L19" s="15"/>
      <c r="M19" s="15">
        <v>2.122637</v>
      </c>
      <c r="N19" s="15"/>
      <c r="O19" s="13"/>
      <c r="P19" s="13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23.25" customHeight="1" outlineLevel="1" spans="1:26">
      <c r="A20" s="158" t="s">
        <v>43</v>
      </c>
      <c r="B20" s="13" t="s">
        <v>249</v>
      </c>
      <c r="C20" s="13" t="s">
        <v>169</v>
      </c>
      <c r="D20" s="13" t="s">
        <v>82</v>
      </c>
      <c r="E20" s="13" t="s">
        <v>83</v>
      </c>
      <c r="F20" s="13" t="s">
        <v>254</v>
      </c>
      <c r="G20" s="13" t="s">
        <v>190</v>
      </c>
      <c r="H20" s="15">
        <v>0.214022</v>
      </c>
      <c r="I20" s="15">
        <v>0.214022</v>
      </c>
      <c r="J20" s="15"/>
      <c r="K20" s="15"/>
      <c r="L20" s="15"/>
      <c r="M20" s="15">
        <v>0.214022</v>
      </c>
      <c r="N20" s="15"/>
      <c r="O20" s="13"/>
      <c r="P20" s="13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23.25" customHeight="1" outlineLevel="1" spans="1:26">
      <c r="A21" s="158" t="s">
        <v>43</v>
      </c>
      <c r="B21" s="13" t="s">
        <v>255</v>
      </c>
      <c r="C21" s="13" t="s">
        <v>256</v>
      </c>
      <c r="D21" s="13" t="s">
        <v>88</v>
      </c>
      <c r="E21" s="13" t="s">
        <v>89</v>
      </c>
      <c r="F21" s="13" t="s">
        <v>257</v>
      </c>
      <c r="G21" s="13" t="s">
        <v>89</v>
      </c>
      <c r="H21" s="15">
        <v>8.804604</v>
      </c>
      <c r="I21" s="15">
        <v>8.804604</v>
      </c>
      <c r="J21" s="15"/>
      <c r="K21" s="15"/>
      <c r="L21" s="15"/>
      <c r="M21" s="15">
        <v>8.804604</v>
      </c>
      <c r="N21" s="15"/>
      <c r="O21" s="13"/>
      <c r="P21" s="13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23.25" customHeight="1" outlineLevel="1" spans="1:26">
      <c r="A22" s="158" t="s">
        <v>43</v>
      </c>
      <c r="B22" s="13" t="s">
        <v>258</v>
      </c>
      <c r="C22" s="13" t="s">
        <v>187</v>
      </c>
      <c r="D22" s="13" t="s">
        <v>70</v>
      </c>
      <c r="E22" s="13" t="s">
        <v>71</v>
      </c>
      <c r="F22" s="13" t="s">
        <v>259</v>
      </c>
      <c r="G22" s="13" t="s">
        <v>187</v>
      </c>
      <c r="H22" s="15">
        <v>0.2</v>
      </c>
      <c r="I22" s="15">
        <v>0.2</v>
      </c>
      <c r="J22" s="15"/>
      <c r="K22" s="15"/>
      <c r="L22" s="15"/>
      <c r="M22" s="15">
        <v>0.2</v>
      </c>
      <c r="N22" s="15"/>
      <c r="O22" s="13"/>
      <c r="P22" s="13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23.25" customHeight="1" outlineLevel="1" spans="1:26">
      <c r="A23" s="158" t="s">
        <v>43</v>
      </c>
      <c r="B23" s="13" t="s">
        <v>260</v>
      </c>
      <c r="C23" s="13" t="s">
        <v>261</v>
      </c>
      <c r="D23" s="13" t="s">
        <v>70</v>
      </c>
      <c r="E23" s="13" t="s">
        <v>71</v>
      </c>
      <c r="F23" s="13" t="s">
        <v>262</v>
      </c>
      <c r="G23" s="13" t="s">
        <v>198</v>
      </c>
      <c r="H23" s="15">
        <v>1.6</v>
      </c>
      <c r="I23" s="15">
        <v>1.6</v>
      </c>
      <c r="J23" s="15"/>
      <c r="K23" s="15"/>
      <c r="L23" s="15"/>
      <c r="M23" s="15">
        <v>1.6</v>
      </c>
      <c r="N23" s="15"/>
      <c r="O23" s="13"/>
      <c r="P23" s="13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23.25" customHeight="1" outlineLevel="1" spans="1:26">
      <c r="A24" s="158" t="s">
        <v>43</v>
      </c>
      <c r="B24" s="13" t="s">
        <v>263</v>
      </c>
      <c r="C24" s="13" t="s">
        <v>264</v>
      </c>
      <c r="D24" s="13" t="s">
        <v>62</v>
      </c>
      <c r="E24" s="13" t="s">
        <v>63</v>
      </c>
      <c r="F24" s="13" t="s">
        <v>262</v>
      </c>
      <c r="G24" s="13" t="s">
        <v>198</v>
      </c>
      <c r="H24" s="15">
        <v>0.12</v>
      </c>
      <c r="I24" s="15">
        <v>0.12</v>
      </c>
      <c r="J24" s="15"/>
      <c r="K24" s="15"/>
      <c r="L24" s="15"/>
      <c r="M24" s="15">
        <v>0.12</v>
      </c>
      <c r="N24" s="15"/>
      <c r="O24" s="13"/>
      <c r="P24" s="13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23.25" customHeight="1" outlineLevel="1" spans="1:26">
      <c r="A25" s="158" t="s">
        <v>43</v>
      </c>
      <c r="B25" s="13" t="s">
        <v>265</v>
      </c>
      <c r="C25" s="13" t="s">
        <v>184</v>
      </c>
      <c r="D25" s="13" t="s">
        <v>70</v>
      </c>
      <c r="E25" s="13" t="s">
        <v>71</v>
      </c>
      <c r="F25" s="13" t="s">
        <v>266</v>
      </c>
      <c r="G25" s="13" t="s">
        <v>184</v>
      </c>
      <c r="H25" s="15">
        <v>0.38889</v>
      </c>
      <c r="I25" s="15">
        <v>0.38889</v>
      </c>
      <c r="J25" s="15"/>
      <c r="K25" s="15"/>
      <c r="L25" s="15"/>
      <c r="M25" s="15">
        <v>0.38889</v>
      </c>
      <c r="N25" s="15"/>
      <c r="O25" s="13"/>
      <c r="P25" s="13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23.25" customHeight="1" outlineLevel="1" spans="1:26">
      <c r="A26" s="158" t="s">
        <v>43</v>
      </c>
      <c r="B26" s="13" t="s">
        <v>267</v>
      </c>
      <c r="C26" s="13" t="s">
        <v>202</v>
      </c>
      <c r="D26" s="13" t="s">
        <v>70</v>
      </c>
      <c r="E26" s="13" t="s">
        <v>71</v>
      </c>
      <c r="F26" s="13" t="s">
        <v>268</v>
      </c>
      <c r="G26" s="13" t="s">
        <v>202</v>
      </c>
      <c r="H26" s="15">
        <v>1.202712</v>
      </c>
      <c r="I26" s="15">
        <v>1.202712</v>
      </c>
      <c r="J26" s="15"/>
      <c r="K26" s="15"/>
      <c r="L26" s="15"/>
      <c r="M26" s="15">
        <v>1.202712</v>
      </c>
      <c r="N26" s="15"/>
      <c r="O26" s="13"/>
      <c r="P26" s="13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23.25" customHeight="1" outlineLevel="1" spans="1:26">
      <c r="A27" s="158" t="s">
        <v>43</v>
      </c>
      <c r="B27" s="13" t="s">
        <v>269</v>
      </c>
      <c r="C27" s="13" t="s">
        <v>270</v>
      </c>
      <c r="D27" s="13" t="s">
        <v>70</v>
      </c>
      <c r="E27" s="13" t="s">
        <v>71</v>
      </c>
      <c r="F27" s="13" t="s">
        <v>271</v>
      </c>
      <c r="G27" s="13" t="s">
        <v>204</v>
      </c>
      <c r="H27" s="15">
        <v>1.50339</v>
      </c>
      <c r="I27" s="15">
        <v>1.50339</v>
      </c>
      <c r="J27" s="15"/>
      <c r="K27" s="15"/>
      <c r="L27" s="15"/>
      <c r="M27" s="15">
        <v>1.50339</v>
      </c>
      <c r="N27" s="15"/>
      <c r="O27" s="13"/>
      <c r="P27" s="13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23.25" customHeight="1" outlineLevel="1" spans="1:26">
      <c r="A28" s="158" t="s">
        <v>43</v>
      </c>
      <c r="B28" s="13" t="s">
        <v>272</v>
      </c>
      <c r="C28" s="13" t="s">
        <v>189</v>
      </c>
      <c r="D28" s="13" t="s">
        <v>70</v>
      </c>
      <c r="E28" s="13" t="s">
        <v>71</v>
      </c>
      <c r="F28" s="13" t="s">
        <v>273</v>
      </c>
      <c r="G28" s="13" t="s">
        <v>189</v>
      </c>
      <c r="H28" s="15">
        <v>3</v>
      </c>
      <c r="I28" s="15">
        <v>3</v>
      </c>
      <c r="J28" s="15"/>
      <c r="K28" s="15"/>
      <c r="L28" s="15"/>
      <c r="M28" s="15">
        <v>3</v>
      </c>
      <c r="N28" s="15"/>
      <c r="O28" s="13"/>
      <c r="P28" s="13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23.25" customHeight="1" outlineLevel="1" spans="1:26">
      <c r="A29" s="158" t="s">
        <v>43</v>
      </c>
      <c r="B29" s="13" t="s">
        <v>274</v>
      </c>
      <c r="C29" s="13" t="s">
        <v>275</v>
      </c>
      <c r="D29" s="13" t="s">
        <v>70</v>
      </c>
      <c r="E29" s="13" t="s">
        <v>71</v>
      </c>
      <c r="F29" s="13" t="s">
        <v>276</v>
      </c>
      <c r="G29" s="13" t="s">
        <v>207</v>
      </c>
      <c r="H29" s="15">
        <v>5.4</v>
      </c>
      <c r="I29" s="15">
        <v>5.4</v>
      </c>
      <c r="J29" s="15"/>
      <c r="K29" s="15"/>
      <c r="L29" s="15"/>
      <c r="M29" s="15">
        <v>5.4</v>
      </c>
      <c r="N29" s="15"/>
      <c r="O29" s="13"/>
      <c r="P29" s="13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23.25" customHeight="1" spans="1:26">
      <c r="A30" s="158" t="s">
        <v>43</v>
      </c>
      <c r="B30" s="13" t="s">
        <v>277</v>
      </c>
      <c r="C30" s="13" t="s">
        <v>278</v>
      </c>
      <c r="D30" s="13" t="s">
        <v>62</v>
      </c>
      <c r="E30" s="13" t="s">
        <v>63</v>
      </c>
      <c r="F30" s="13" t="s">
        <v>279</v>
      </c>
      <c r="G30" s="13" t="s">
        <v>210</v>
      </c>
      <c r="H30" s="15">
        <v>6.4194</v>
      </c>
      <c r="I30" s="15">
        <v>6.4194</v>
      </c>
      <c r="J30" s="15"/>
      <c r="K30" s="15"/>
      <c r="L30" s="15"/>
      <c r="M30" s="15">
        <v>6.4194</v>
      </c>
      <c r="N30" s="15"/>
      <c r="O30" s="13"/>
      <c r="P30" s="13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7.25" customHeight="1" spans="1:26">
      <c r="A31" s="159" t="s">
        <v>90</v>
      </c>
      <c r="B31" s="160"/>
      <c r="C31" s="160"/>
      <c r="D31" s="160"/>
      <c r="E31" s="160"/>
      <c r="F31" s="160"/>
      <c r="G31" s="161"/>
      <c r="H31" s="15">
        <v>120.080782</v>
      </c>
      <c r="I31" s="15">
        <v>120.080782</v>
      </c>
      <c r="J31" s="15"/>
      <c r="K31" s="15"/>
      <c r="L31" s="15"/>
      <c r="M31" s="15">
        <v>120.080782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selection activeCell="A3" sqref="A3:H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" customWidth="1"/>
    <col min="22" max="22" width="11.7083333333333" customWidth="1"/>
    <col min="23" max="23" width="10.2833333333333" customWidth="1"/>
  </cols>
  <sheetData>
    <row r="1" ht="13.5" customHeight="1" spans="2:23">
      <c r="B1" s="139"/>
      <c r="E1" s="1"/>
      <c r="F1" s="1"/>
      <c r="G1" s="1"/>
      <c r="H1" s="1"/>
      <c r="U1" s="139"/>
      <c r="W1" s="146" t="s">
        <v>280</v>
      </c>
    </row>
    <row r="2" ht="27.75" customHeight="1" spans="1:23">
      <c r="A2" s="3" t="s">
        <v>281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">
        <v>2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9"/>
      <c r="W3" s="287" t="s">
        <v>3</v>
      </c>
    </row>
    <row r="4" ht="21.75" customHeight="1" spans="1:23">
      <c r="A4" s="8" t="s">
        <v>282</v>
      </c>
      <c r="B4" s="9" t="s">
        <v>221</v>
      </c>
      <c r="C4" s="8" t="s">
        <v>222</v>
      </c>
      <c r="D4" s="8" t="s">
        <v>220</v>
      </c>
      <c r="E4" s="9" t="s">
        <v>223</v>
      </c>
      <c r="F4" s="9" t="s">
        <v>224</v>
      </c>
      <c r="G4" s="9" t="s">
        <v>283</v>
      </c>
      <c r="H4" s="9" t="s">
        <v>284</v>
      </c>
      <c r="I4" s="10" t="s">
        <v>29</v>
      </c>
      <c r="J4" s="10" t="s">
        <v>285</v>
      </c>
      <c r="K4" s="10"/>
      <c r="L4" s="10"/>
      <c r="M4" s="10"/>
      <c r="N4" s="10" t="s">
        <v>229</v>
      </c>
      <c r="O4" s="10"/>
      <c r="P4" s="10"/>
      <c r="Q4" s="9" t="s">
        <v>35</v>
      </c>
      <c r="R4" s="10" t="s">
        <v>36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40"/>
      <c r="F5" s="140"/>
      <c r="G5" s="140"/>
      <c r="H5" s="140"/>
      <c r="I5" s="10"/>
      <c r="J5" s="144" t="s">
        <v>32</v>
      </c>
      <c r="K5" s="10"/>
      <c r="L5" s="9" t="s">
        <v>33</v>
      </c>
      <c r="M5" s="9" t="s">
        <v>34</v>
      </c>
      <c r="N5" s="9" t="s">
        <v>32</v>
      </c>
      <c r="O5" s="9" t="s">
        <v>33</v>
      </c>
      <c r="P5" s="9" t="s">
        <v>34</v>
      </c>
      <c r="Q5" s="140"/>
      <c r="R5" s="9" t="s">
        <v>31</v>
      </c>
      <c r="S5" s="9" t="s">
        <v>37</v>
      </c>
      <c r="T5" s="9" t="s">
        <v>236</v>
      </c>
      <c r="U5" s="9" t="s">
        <v>39</v>
      </c>
      <c r="V5" s="9" t="s">
        <v>40</v>
      </c>
      <c r="W5" s="9" t="s">
        <v>41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5" t="s">
        <v>31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31</v>
      </c>
      <c r="K7" s="46" t="s">
        <v>286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287</v>
      </c>
      <c r="D9" s="14"/>
      <c r="E9" s="14"/>
      <c r="F9" s="14"/>
      <c r="G9" s="14"/>
      <c r="H9" s="14"/>
      <c r="I9" s="15">
        <v>5</v>
      </c>
      <c r="J9" s="15">
        <v>5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288</v>
      </c>
      <c r="B10" s="13" t="s">
        <v>289</v>
      </c>
      <c r="C10" s="13" t="s">
        <v>287</v>
      </c>
      <c r="D10" s="13" t="s">
        <v>43</v>
      </c>
      <c r="E10" s="13" t="s">
        <v>72</v>
      </c>
      <c r="F10" s="13" t="s">
        <v>73</v>
      </c>
      <c r="G10" s="13" t="s">
        <v>262</v>
      </c>
      <c r="H10" s="13" t="s">
        <v>198</v>
      </c>
      <c r="I10" s="15">
        <v>5</v>
      </c>
      <c r="J10" s="15">
        <v>5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18.75" customHeight="1" spans="1:23">
      <c r="A11" s="141" t="s">
        <v>90</v>
      </c>
      <c r="B11" s="142"/>
      <c r="C11" s="142"/>
      <c r="D11" s="142"/>
      <c r="E11" s="142"/>
      <c r="F11" s="142"/>
      <c r="G11" s="142"/>
      <c r="H11" s="143"/>
      <c r="I11" s="15">
        <v>5</v>
      </c>
      <c r="J11" s="15">
        <v>5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徐弘</cp:lastModifiedBy>
  <dcterms:created xsi:type="dcterms:W3CDTF">2025-02-08T01:51:00Z</dcterms:created>
  <dcterms:modified xsi:type="dcterms:W3CDTF">2025-02-18T02:40:14Z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ADEAF5B5E5A844EE843CE79AB5B143FC</vt:lpwstr>
  </property>
  <property fmtid="{D5CDD505-2E9C-101B-9397-08002B2CF9AE}" pid="3" name="KSOProductBuildVer">
    <vt:lpwstr>2052-12.1.0.17145</vt:lpwstr>
  </property>
</Properties>
</file>