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<sst xmlns="http://schemas.openxmlformats.org/spreadsheetml/2006/main" count="593" uniqueCount="256">
  <si>
    <t>预算01-1表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</si>
  <si>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</si>
  <si>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</si>
  <si>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</si>
  <si>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</si>
  <si>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</si>
  <si>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</si>
  <si>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</si>
  <si>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</si>
  <si>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</si>
  <si>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</si>
  <si>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五、单位资金收入</t>
  </si>
  <si>
    <t xml:space="preserve">  (一)事业收入</t>
  </si>
  <si>
    <t xml:space="preserve">  (二)事业单位经营收入</t>
  </si>
  <si>
    <t xml:space="preserve">  (三)上级补助收入</t>
  </si>
  <si>
    <t xml:space="preserve">  (四)附属单位上缴收入</t>
  </si>
  <si>
    <t xml:space="preserve">  (五)其他收入</t>
  </si>
  <si>
    <t>本年收入合计</t>
  </si>
  <si>
    <t>本年支出合计</t>
  </si>
  <si>
    <t>上年结转结余</t>
  </si>
  <si>
    <t>年终结转结余</t>
  </si>
  <si>
    <t>（一）财政拨款结转结余</t>
  </si>
  <si>
    <t>（二）使用非财政拨款结余</t>
  </si>
  <si>
    <t>（二）非财政拨款结余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</si>
  <si>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</si>
  <si>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</si>
  <si>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</si>
  <si>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</si>
  <si>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</si>
  <si>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</si>
  <si>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</si>
  <si>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</si>
  <si>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</si>
  <si>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</si>
  <si>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</si>
  <si>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</si>
  <si>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</si>
  <si>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</si>
  <si>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</si>
  <si>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</si>
  <si>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</si>
  <si>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</si>
  <si>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</si>
  <si>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265001</t>
  </si>
  <si>
    <t>景洪市红十字会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</si>
  <si>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</si>
  <si>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</si>
  <si>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</si>
  <si>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</si>
  <si>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</si>
  <si>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</si>
  <si>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</si>
  <si>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</si>
  <si>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</si>
  <si>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</si>
  <si>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</si>
  <si>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</si>
  <si>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</si>
  <si>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</si>
  <si>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</si>
  <si>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</si>
  <si>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</si>
  <si>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</si>
  <si>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</si>
  <si>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</si>
  <si>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</si>
  <si>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</si>
  <si>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</si>
  <si>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</si>
  <si>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</si>
  <si>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</si>
  <si>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</si>
  <si>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</si>
  <si>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</si>
  <si>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</si>
  <si>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</si>
  <si>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</si>
  <si>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</si>
  <si>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</si>
  <si>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</si>
  <si>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</si>
  <si>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</si>
  <si>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</si>
  <si>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</si>
  <si>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</si>
  <si>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</si>
  <si>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</si>
  <si>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</si>
  <si>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</si>
  <si>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</si>
  <si>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</si>
  <si>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</si>
  <si>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</si>
  <si>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</si>
  <si>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</si>
  <si>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</si>
  <si>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</si>
  <si>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</si>
  <si>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</si>
  <si>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</si>
  <si>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</si>
  <si>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</si>
  <si>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</si>
  <si>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</si>
  <si>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</si>
  <si>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</si>
  <si>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</si>
  <si>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</si>
  <si>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</si>
  <si>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</si>
  <si>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</si>
  <si>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</si>
  <si>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</si>
  <si>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</si>
  <si>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</si>
  <si>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</si>
  <si>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</si>
  <si>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</si>
  <si>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</si>
  <si>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</si>
  <si>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</si>
  <si>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</si>
  <si>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</si>
  <si>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</si>
  <si>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</si>
  <si>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</si>
  <si>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</si>
  <si>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</si>
  <si>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</si>
  <si>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</si>
  <si>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</si>
  <si>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532801210000000019655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</si>
  <si>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</si>
  <si>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</si>
  <si>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</si>
  <si>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</si>
  <si>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</si>
  <si>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</si>
  <si>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</si>
  <si>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532801210000000019657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</si>
  <si>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</si>
  <si>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</si>
  <si>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</si>
  <si>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</si>
  <si>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</si>
  <si>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</si>
  <si>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</si>
  <si>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</si>
  <si>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</si>
  <si>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532801210000000019658</t>
  </si>
  <si>
    <t>30113</t>
  </si>
  <si>
    <t>532801210000000019660</t>
  </si>
  <si>
    <t>行政人员公务交通补贴</t>
  </si>
  <si>
    <t>30239</t>
  </si>
  <si>
    <t>其他交通费用</t>
  </si>
  <si>
    <t>532801210000000019661</t>
  </si>
  <si>
    <t>工会经费</t>
  </si>
  <si>
    <t>30228</t>
  </si>
  <si>
    <t>532801210000000019662</t>
  </si>
  <si>
    <t>福利费</t>
  </si>
  <si>
    <t>30229</t>
  </si>
  <si>
    <t>532801210000000019663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</si>
  <si>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</si>
  <si>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</si>
  <si>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</si>
  <si>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</si>
  <si>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</si>
  <si>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</si>
  <si>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</si>
  <si>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</si>
  <si>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</si>
  <si>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</si>
  <si>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</si>
  <si>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</si>
  <si>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</si>
  <si>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</si>
  <si>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</si>
  <si>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</si>
  <si>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</si>
  <si>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30227</t>
  </si>
  <si>
    <t>委托业务费</t>
  </si>
  <si>
    <t>30299</t>
  </si>
  <si>
    <t>其他商品和服务支出</t>
  </si>
  <si>
    <t>532801231100001544434</t>
  </si>
  <si>
    <t>绩效考核基础奖</t>
  </si>
  <si>
    <t>532801241100002450647</t>
  </si>
  <si>
    <t>30217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</si>
  <si>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</si>
  <si>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</si>
  <si>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</si>
  <si>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</si>
  <si>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</si>
  <si>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</si>
  <si>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</si>
  <si>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说明：本单位无此公开事项。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</si>
  <si>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</si>
  <si>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</si>
  <si>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</si>
  <si>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</si>
  <si>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</si>
  <si>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</si>
  <si>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</si>
  <si>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</si>
  <si>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</si>
  <si>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</si>
  <si>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</si>
  <si>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</si>
  <si>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</si>
  <si>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本年政府性基金预算支出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</si>
  <si>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</si>
  <si>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</si>
  <si>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</si>
  <si>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</si>
  <si>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</si>
  <si>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</si>
  <si>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</si>
  <si>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</si>
  <si>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</si>
  <si>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</si>
  <si>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</si>
  <si>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A05040101 复印纸</t>
  </si>
  <si>
    <t>箱</t>
  </si>
  <si>
    <t>预算08表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</si>
  <si>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</si>
  <si>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</si>
  <si>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</si>
  <si>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</si>
  <si>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</si>
  <si>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地区</t>
  </si>
  <si>
    <t>政府性基金</t>
  </si>
  <si>
    <t>预算09-2表</t>
  </si>
  <si>
    <t>2025年对下转移支付绩效目标表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</si>
  <si>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</si>
  <si>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</si>
  <si>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</si>
  <si>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</si>
  <si>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</si>
  <si>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</si>
  <si>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</si>
  <si>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</si>
  <si>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</si>
  <si>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A02010105 台式计算机</t>
  </si>
  <si>
    <t>台式计算机</t>
  </si>
  <si>
    <t>台</t>
  </si>
  <si>
    <t>A02322500 急救和生命支持设备</t>
  </si>
  <si>
    <t>久心AED教学机</t>
  </si>
  <si>
    <t>A02329900 其他医疗设备</t>
  </si>
  <si>
    <t>心肺复苏安妮QCPR（半身）</t>
  </si>
  <si>
    <t>具</t>
  </si>
  <si>
    <t>预算11表</t>
  </si>
  <si>
    <t>上级补助</t>
  </si>
  <si>
    <t>预算12表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</si>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</sst>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hh:mm:ss"/>
    <numFmt numFmtId="177" formatCode="yyyy\-mm\-dd"/>
    <numFmt numFmtId="178" formatCode="yyyy\-mm\-dd\ hh:mm:ss"/>
    <numFmt numFmtId="179" formatCode="#,##0.00;\-#,##0.00;;@"/>
    <numFmt numFmtId="180" formatCode="#,##0;\-#,##0;;@"/>
  </numFmts>
  <fonts count="43"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宋体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1.25"/>
      <name val="Microsoft YaHei UI"/>
      <charset val="134"/>
    </font>
    <font>
      <sz val="10"/>
      <color rgb="FF000000"/>
      <name val="宋体"/>
      <charset val="134"/>
    </font>
    <font>
      <sz val="10"/>
      <color rgb="FFFFFFFF"/>
      <name val="宋体"/>
      <charset val="134"/>
      <scheme val="minor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1.25"/>
      <color rgb="FF000000"/>
      <name val="Calibri"/>
      <charset val="134"/>
    </font>
    <font>
      <sz val="21"/>
      <color rgb="FF000000"/>
      <name val="SimSun"/>
      <charset val="134"/>
    </font>
    <font>
      <b/>
      <sz val="11.25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9"/>
      <name val="SimSun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31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9" fillId="20" borderId="14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178" fontId="5" fillId="0" borderId="7">
      <alignment horizontal="right" vertical="center"/>
    </xf>
    <xf numFmtId="0" fontId="23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77" fontId="5" fillId="0" borderId="7">
      <alignment horizontal="right" vertical="center"/>
    </xf>
    <xf numFmtId="0" fontId="42" fillId="0" borderId="0" applyNumberFormat="0" applyFill="0" applyBorder="0" applyAlignment="0" applyProtection="0">
      <alignment vertical="center"/>
    </xf>
    <xf numFmtId="0" fontId="31" fillId="15" borderId="20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35" fillId="14" borderId="19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10" fontId="5" fillId="0" borderId="7">
      <alignment horizontal="right" vertical="center"/>
    </xf>
    <xf numFmtId="0" fontId="23" fillId="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179" fontId="5" fillId="0" borderId="7">
      <alignment horizontal="right" vertical="center"/>
    </xf>
    <xf numFmtId="49" fontId="5" fillId="0" borderId="7">
      <alignment horizontal="left" vertical="center" wrapText="1"/>
    </xf>
    <xf numFmtId="179" fontId="5" fillId="0" borderId="7">
      <alignment horizontal="right" vertical="center"/>
    </xf>
    <xf numFmtId="176" fontId="5" fillId="0" borderId="7">
      <alignment horizontal="right" vertical="center"/>
    </xf>
    <xf numFmtId="180" fontId="5" fillId="0" borderId="7">
      <alignment horizontal="right" vertical="center"/>
    </xf>
  </cellStyleXfs>
  <cellXfs count="188">
    <xf numFmtId="0" fontId="0" fillId="0" borderId="0" xfId="0" applyFont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4" fillId="0" borderId="0" xfId="0" applyFont="1" applyAlignment="1" applyProtection="1"/>
    <xf numFmtId="0" fontId="4" fillId="0" borderId="0" xfId="0" applyFont="1" applyAlignment="1">
      <alignment horizontal="right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  <protection locked="0"/>
    </xf>
    <xf numFmtId="49" fontId="5" fillId="0" borderId="7" xfId="53" applyNumberFormat="1" applyFont="1" applyBorder="1" applyProtection="1">
      <alignment horizontal="left" vertical="center" wrapText="1"/>
      <protection locked="0"/>
    </xf>
    <xf numFmtId="179" fontId="5" fillId="0" borderId="7" xfId="0" applyNumberFormat="1" applyFont="1" applyBorder="1" applyAlignment="1">
      <alignment horizontal="right" vertical="center"/>
      <protection locked="0"/>
    </xf>
    <xf numFmtId="49" fontId="5" fillId="0" borderId="7" xfId="53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  <protection locked="0"/>
    </xf>
    <xf numFmtId="49" fontId="5" fillId="0" borderId="7" xfId="0" applyNumberFormat="1" applyFont="1" applyBorder="1" applyAlignment="1">
      <alignment horizontal="left" vertical="center" wrapText="1" indent="1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  <protection locked="0"/>
    </xf>
    <xf numFmtId="0" fontId="9" fillId="0" borderId="0" xfId="0" applyFont="1" applyAlignment="1">
      <alignment horizontal="left" vertical="center"/>
      <protection locked="0"/>
    </xf>
    <xf numFmtId="0" fontId="9" fillId="0" borderId="0" xfId="0" applyFont="1" applyAlignment="1" applyProtection="1">
      <alignment vertical="center"/>
    </xf>
    <xf numFmtId="0" fontId="9" fillId="0" borderId="0" xfId="0" applyFont="1">
      <alignment vertical="top"/>
      <protection locked="0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center" vertical="center"/>
      <protection locked="0"/>
    </xf>
    <xf numFmtId="0" fontId="0" fillId="0" borderId="7" xfId="0" applyFont="1" applyBorder="1" applyAlignment="1">
      <alignment horizontal="left" vertical="center" wrapText="1"/>
      <protection locked="0"/>
    </xf>
    <xf numFmtId="0" fontId="0" fillId="0" borderId="0" xfId="0" applyFont="1" applyAlignment="1">
      <alignment horizontal="right" vertical="center" wrapText="1"/>
      <protection locked="0"/>
    </xf>
    <xf numFmtId="0" fontId="11" fillId="0" borderId="0" xfId="0" applyFont="1">
      <alignment vertical="top"/>
      <protection locked="0"/>
    </xf>
    <xf numFmtId="0" fontId="12" fillId="0" borderId="0" xfId="0" applyFont="1" applyAlignment="1" applyProtection="1"/>
    <xf numFmtId="0" fontId="1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right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0" xfId="0" applyFont="1" applyAlignment="1">
      <alignment vertical="top" wrapText="1"/>
      <protection locked="0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  <protection locked="0"/>
    </xf>
    <xf numFmtId="0" fontId="7" fillId="0" borderId="0" xfId="0" applyFont="1" applyAlignment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 wrapText="1"/>
      <protection locked="0"/>
    </xf>
    <xf numFmtId="0" fontId="4" fillId="0" borderId="0" xfId="0" applyFont="1" applyAlignment="1" applyProtection="1">
      <alignment horizontal="right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 wrapText="1"/>
    </xf>
    <xf numFmtId="180" fontId="5" fillId="0" borderId="7" xfId="0" applyNumberFormat="1" applyFont="1" applyBorder="1" applyAlignment="1">
      <alignment horizontal="right" vertical="center"/>
      <protection locked="0"/>
    </xf>
    <xf numFmtId="49" fontId="5" fillId="0" borderId="7" xfId="53" applyNumberFormat="1" applyFont="1" applyBorder="1" applyAlignment="1" applyProtection="1">
      <alignment horizontal="left" vertical="center" wrapText="1" indent="1"/>
      <protection locked="0"/>
    </xf>
    <xf numFmtId="49" fontId="5" fillId="0" borderId="7" xfId="53" applyNumberFormat="1" applyFont="1" applyBorder="1" applyAlignment="1" applyProtection="1">
      <alignment horizontal="left" vertical="center" wrapText="1" indent="2"/>
      <protection locked="0"/>
    </xf>
    <xf numFmtId="180" fontId="5" fillId="0" borderId="7" xfId="56" applyNumberFormat="1" applyFont="1" applyBorder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  <protection locked="0"/>
    </xf>
    <xf numFmtId="49" fontId="4" fillId="0" borderId="10" xfId="0" applyNumberFormat="1" applyFont="1" applyBorder="1" applyAlignment="1">
      <alignment horizontal="center" vertical="center" wrapText="1"/>
      <protection locked="0"/>
    </xf>
    <xf numFmtId="49" fontId="4" fillId="0" borderId="10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 wrapText="1"/>
      <protection locked="0"/>
    </xf>
    <xf numFmtId="0" fontId="1" fillId="0" borderId="0" xfId="0" applyFont="1" applyProtection="1">
      <alignment vertical="top"/>
    </xf>
    <xf numFmtId="0" fontId="14" fillId="0" borderId="1" xfId="0" applyFont="1" applyBorder="1" applyAlignment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5" xfId="0" applyFont="1" applyBorder="1" applyAlignment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</xf>
    <xf numFmtId="3" fontId="15" fillId="0" borderId="7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/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</xf>
    <xf numFmtId="0" fontId="16" fillId="0" borderId="0" xfId="0" applyFont="1" applyProtection="1">
      <alignment vertical="top"/>
    </xf>
    <xf numFmtId="0" fontId="1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3" fontId="4" fillId="0" borderId="7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4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wrapText="1"/>
    </xf>
    <xf numFmtId="0" fontId="7" fillId="0" borderId="0" xfId="0" applyFont="1" applyAlignment="1" applyProtection="1"/>
    <xf numFmtId="0" fontId="2" fillId="0" borderId="0" xfId="0" applyFont="1" applyAlignment="1" applyProtection="1">
      <alignment horizontal="right" wrapText="1"/>
    </xf>
    <xf numFmtId="0" fontId="17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19" fillId="0" borderId="7" xfId="53" applyNumberFormat="1" applyFont="1" applyBorder="1" applyProtection="1">
      <alignment horizontal="left" vertical="center" wrapText="1"/>
      <protection locked="0"/>
    </xf>
    <xf numFmtId="179" fontId="5" fillId="0" borderId="7" xfId="54" applyNumberFormat="1" applyFont="1" applyBorder="1" applyProtection="1">
      <alignment horizontal="right" vertical="center"/>
      <protection locked="0"/>
    </xf>
    <xf numFmtId="0" fontId="2" fillId="0" borderId="7" xfId="0" applyFont="1" applyBorder="1" applyAlignment="1">
      <alignment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20" fillId="0" borderId="7" xfId="0" applyFont="1" applyBorder="1" applyAlignment="1">
      <alignment horizontal="center" vertical="center"/>
      <protection locked="0"/>
    </xf>
    <xf numFmtId="179" fontId="21" fillId="0" borderId="7" xfId="0" applyNumberFormat="1" applyFont="1" applyBorder="1" applyAlignment="1">
      <alignment horizontal="right" vertical="center"/>
      <protection locked="0"/>
    </xf>
    <xf numFmtId="3" fontId="14" fillId="0" borderId="7" xfId="0" applyNumberFormat="1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/>
    <xf numFmtId="0" fontId="4" fillId="0" borderId="3" xfId="0" applyFont="1" applyBorder="1" applyAlignment="1">
      <alignment horizontal="center" vertical="center" wrapText="1"/>
      <protection locked="0"/>
    </xf>
    <xf numFmtId="0" fontId="14" fillId="0" borderId="0" xfId="0" applyFont="1" applyAlignment="1">
      <protection locked="0"/>
    </xf>
    <xf numFmtId="0" fontId="22" fillId="0" borderId="0" xfId="0" applyFont="1" applyAlignment="1">
      <protection locked="0"/>
    </xf>
    <xf numFmtId="0" fontId="4" fillId="0" borderId="12" xfId="0" applyFont="1" applyBorder="1" applyAlignment="1" applyProtection="1">
      <alignment horizontal="center" vertical="center"/>
    </xf>
    <xf numFmtId="0" fontId="14" fillId="0" borderId="0" xfId="0" applyFont="1" applyAlignment="1">
      <alignment horizontal="right"/>
      <protection locked="0"/>
    </xf>
    <xf numFmtId="0" fontId="14" fillId="0" borderId="0" xfId="0" applyFont="1" applyAlignment="1" applyProtection="1">
      <alignment horizontal="right" vertical="center"/>
    </xf>
    <xf numFmtId="179" fontId="19" fillId="0" borderId="7" xfId="0" applyNumberFormat="1" applyFont="1" applyBorder="1" applyAlignment="1">
      <alignment horizontal="right" vertical="center"/>
      <protection locked="0"/>
    </xf>
    <xf numFmtId="0" fontId="2" fillId="0" borderId="7" xfId="0" applyFont="1" applyBorder="1" applyAlignment="1">
      <alignment horizontal="left" vertical="center"/>
      <protection locked="0"/>
    </xf>
    <xf numFmtId="0" fontId="19" fillId="0" borderId="7" xfId="0" applyFont="1" applyBorder="1" applyAlignment="1">
      <alignment horizontal="left" vertical="center"/>
      <protection locked="0"/>
    </xf>
    <xf numFmtId="0" fontId="19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0" fillId="0" borderId="6" xfId="0" applyFont="1" applyBorder="1" applyAlignment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showZeros="0" workbookViewId="0">
      <selection activeCell="A1" sqref="A1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101" t="s">
        <v>0</v>
      </c>
    </row>
    <row r="2" ht="36" customHeight="1" spans="1:4">
      <c r="A2" s="4" t="str">
        <f>"2025"&amp;"年部门财务收支预算总表"</f>
        <v>2025年部门财务收支预算总表</v>
      </c>
      <c r="B2" s="4"/>
      <c r="C2" s="4"/>
      <c r="D2" s="4"/>
    </row>
    <row r="3" ht="24" customHeight="1" spans="1:4">
      <c r="A3" s="173" t="str">
        <f>"单位名称："&amp;"景洪市红十字会"</f>
        <v>单位名称：景洪市红十字会</v>
      </c>
      <c r="B3" s="173"/>
      <c r="C3" s="160"/>
      <c r="D3" s="180" t="s">
        <v>1</v>
      </c>
    </row>
    <row r="4" ht="19.5" customHeight="1" spans="1:4">
      <c r="A4" s="124" t="s">
        <v>2</v>
      </c>
      <c r="B4" s="126"/>
      <c r="C4" s="124" t="s">
        <v>3</v>
      </c>
      <c r="D4" s="126"/>
    </row>
    <row r="5" ht="19.5" customHeight="1" spans="1:4">
      <c r="A5" s="123" t="s">
        <v>4</v>
      </c>
      <c r="B5" s="123" t="s">
        <v>5</v>
      </c>
      <c r="C5" s="123" t="s">
        <v>6</v>
      </c>
      <c r="D5" s="25" t="s">
        <v>5</v>
      </c>
    </row>
    <row r="6" ht="19.5" customHeight="1" spans="1:4">
      <c r="A6" s="132"/>
      <c r="B6" s="132"/>
      <c r="C6" s="132"/>
      <c r="D6" s="27"/>
    </row>
    <row r="7" ht="20.25" customHeight="1" spans="1:4">
      <c r="A7" s="167" t="s">
        <v>7</v>
      </c>
      <c r="B7" s="181">
        <v>1131912.88</v>
      </c>
      <c r="C7" s="167" t="str">
        <f>"一"&amp;"、"&amp;"社会保障和就业支出"</f>
        <v>一、社会保障和就业支出</v>
      </c>
      <c r="D7" s="181">
        <v>956053.64</v>
      </c>
    </row>
    <row r="8" ht="20.25" customHeight="1" spans="1:4">
      <c r="A8" s="167" t="s">
        <v>8</v>
      </c>
      <c r="B8" s="181"/>
      <c r="C8" s="167" t="str">
        <f>"二"&amp;"、"&amp;"卫生健康支出"</f>
        <v>二、卫生健康支出</v>
      </c>
      <c r="D8" s="181">
        <v>86623.76</v>
      </c>
    </row>
    <row r="9" ht="20.25" customHeight="1" spans="1:4">
      <c r="A9" s="167" t="s">
        <v>9</v>
      </c>
      <c r="B9" s="181"/>
      <c r="C9" s="167" t="str">
        <f>"三"&amp;"、"&amp;"住房保障支出"</f>
        <v>三、住房保障支出</v>
      </c>
      <c r="D9" s="181">
        <v>89235.48</v>
      </c>
    </row>
    <row r="10" ht="21.75" customHeight="1" spans="1:4">
      <c r="A10" s="167" t="s">
        <v>10</v>
      </c>
      <c r="B10" s="181"/>
      <c r="C10" s="167"/>
      <c r="D10" s="181"/>
    </row>
    <row r="11" ht="21.75" customHeight="1" spans="1:4">
      <c r="A11" s="167" t="s">
        <v>11</v>
      </c>
      <c r="B11" s="181"/>
      <c r="C11" s="182"/>
      <c r="D11" s="181"/>
    </row>
    <row r="12" ht="21.75" customHeight="1" spans="1:4">
      <c r="A12" s="183" t="s">
        <v>12</v>
      </c>
      <c r="B12" s="181"/>
      <c r="C12" s="182"/>
      <c r="D12" s="181"/>
    </row>
    <row r="13" ht="20.25" customHeight="1" spans="1:4">
      <c r="A13" s="183" t="s">
        <v>13</v>
      </c>
      <c r="B13" s="181"/>
      <c r="C13" s="182"/>
      <c r="D13" s="181"/>
    </row>
    <row r="14" ht="20.25" customHeight="1" spans="1:4">
      <c r="A14" s="183" t="s">
        <v>14</v>
      </c>
      <c r="B14" s="181"/>
      <c r="C14" s="182"/>
      <c r="D14" s="181"/>
    </row>
    <row r="15" ht="20.25" customHeight="1" spans="1:4">
      <c r="A15" s="184" t="s">
        <v>15</v>
      </c>
      <c r="B15" s="181"/>
      <c r="C15" s="182"/>
      <c r="D15" s="181"/>
    </row>
    <row r="16" ht="20.25" customHeight="1" spans="1:4">
      <c r="A16" s="184" t="s">
        <v>16</v>
      </c>
      <c r="B16" s="181"/>
      <c r="C16" s="182"/>
      <c r="D16" s="181"/>
    </row>
    <row r="17" ht="20.25" customHeight="1" spans="1:4">
      <c r="A17" s="185" t="s">
        <v>17</v>
      </c>
      <c r="B17" s="169">
        <v>1131912.88</v>
      </c>
      <c r="C17" s="165" t="s">
        <v>18</v>
      </c>
      <c r="D17" s="169">
        <v>1131912.88</v>
      </c>
    </row>
    <row r="18" ht="20.25" customHeight="1" spans="1:4">
      <c r="A18" s="186" t="s">
        <v>19</v>
      </c>
      <c r="B18" s="181"/>
      <c r="C18" s="167" t="s">
        <v>20</v>
      </c>
      <c r="D18" s="181"/>
    </row>
    <row r="19" ht="20.25" customHeight="1" spans="1:4">
      <c r="A19" s="186" t="s">
        <v>21</v>
      </c>
      <c r="B19" s="181"/>
      <c r="C19" s="167" t="s">
        <v>21</v>
      </c>
      <c r="D19" s="181"/>
    </row>
    <row r="20" ht="20.25" customHeight="1" spans="1:4">
      <c r="A20" s="186" t="s">
        <v>22</v>
      </c>
      <c r="B20" s="181"/>
      <c r="C20" s="167" t="s">
        <v>23</v>
      </c>
      <c r="D20" s="181"/>
    </row>
    <row r="21" ht="20.25" customHeight="1" spans="1:4">
      <c r="A21" s="187" t="s">
        <v>24</v>
      </c>
      <c r="B21" s="169">
        <v>1131912.88</v>
      </c>
      <c r="C21" s="165" t="s">
        <v>25</v>
      </c>
      <c r="D21" s="169">
        <v>1131912.88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98">
        <v>1</v>
      </c>
      <c r="B1" s="99">
        <v>0</v>
      </c>
      <c r="C1" s="98">
        <v>1</v>
      </c>
      <c r="D1" s="100"/>
      <c r="E1" s="100"/>
      <c r="F1" s="101" t="s">
        <v>206</v>
      </c>
    </row>
    <row r="2" ht="36.75" customHeight="1" spans="1:6">
      <c r="A2" s="102" t="str">
        <f>"2025"&amp;"年部门政府性基金预算支出预算表"</f>
        <v>2025年部门政府性基金预算支出预算表</v>
      </c>
      <c r="B2" s="102" t="s">
        <v>207</v>
      </c>
      <c r="C2" s="102"/>
      <c r="D2" s="102"/>
      <c r="E2" s="102"/>
      <c r="F2" s="102"/>
    </row>
    <row r="3" ht="13.5" customHeight="1" spans="1:6">
      <c r="A3" s="5" t="str">
        <f>"单位名称："&amp;"景洪市红十字会"</f>
        <v>单位名称：景洪市红十字会</v>
      </c>
      <c r="B3" s="5" t="str">
        <f>"单位名称："&amp;"景洪市红十字会"</f>
        <v>单位名称：景洪市红十字会</v>
      </c>
      <c r="C3" s="5"/>
      <c r="D3" s="97"/>
      <c r="E3" s="97"/>
      <c r="F3" s="97" t="s">
        <v>1</v>
      </c>
    </row>
    <row r="4" ht="19.5" customHeight="1" spans="1:6">
      <c r="A4" s="103" t="s">
        <v>113</v>
      </c>
      <c r="B4" s="104" t="s">
        <v>46</v>
      </c>
      <c r="C4" s="105" t="s">
        <v>47</v>
      </c>
      <c r="D4" s="11" t="s">
        <v>208</v>
      </c>
      <c r="E4" s="11"/>
      <c r="F4" s="12"/>
    </row>
    <row r="5" ht="18.75" customHeight="1" spans="1:6">
      <c r="A5" s="106"/>
      <c r="B5" s="107"/>
      <c r="C5" s="90"/>
      <c r="D5" s="89" t="s">
        <v>29</v>
      </c>
      <c r="E5" s="89" t="s">
        <v>48</v>
      </c>
      <c r="F5" s="89" t="s">
        <v>49</v>
      </c>
    </row>
    <row r="6" ht="18.75" customHeight="1" spans="1:6">
      <c r="A6" s="106">
        <v>1</v>
      </c>
      <c r="B6" s="108" t="s">
        <v>99</v>
      </c>
      <c r="C6" s="90">
        <v>3</v>
      </c>
      <c r="D6" s="89">
        <v>4</v>
      </c>
      <c r="E6" s="89">
        <v>5</v>
      </c>
      <c r="F6" s="89">
        <v>6</v>
      </c>
    </row>
    <row r="7" ht="21" customHeight="1" spans="1:6">
      <c r="A7" s="19"/>
      <c r="B7" s="19"/>
      <c r="C7" s="19"/>
      <c r="D7" s="20"/>
      <c r="E7" s="20"/>
      <c r="F7" s="20"/>
    </row>
    <row r="8" ht="21" customHeight="1" spans="1:6">
      <c r="A8" s="19"/>
      <c r="B8" s="19"/>
      <c r="C8" s="19"/>
      <c r="D8" s="20"/>
      <c r="E8" s="20"/>
      <c r="F8" s="20"/>
    </row>
    <row r="9" ht="18.75" customHeight="1" spans="1:6">
      <c r="A9" s="109" t="s">
        <v>83</v>
      </c>
      <c r="B9" s="110" t="s">
        <v>83</v>
      </c>
      <c r="C9" s="111" t="s">
        <v>83</v>
      </c>
      <c r="D9" s="20"/>
      <c r="E9" s="20"/>
      <c r="F9" s="20"/>
    </row>
    <row r="10" customHeight="1" spans="1:1">
      <c r="A10" t="s">
        <v>194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82"/>
      <c r="P1" s="82"/>
      <c r="Q1" s="30" t="s">
        <v>209</v>
      </c>
    </row>
    <row r="2" ht="35.25" customHeight="1" spans="1:17">
      <c r="A2" s="31" t="str">
        <f>"2025"&amp;"年部门政府采购预算表"</f>
        <v>2025年部门政府采购预算表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32" t="str">
        <f>"单位名称："&amp;"景洪市红十字会"</f>
        <v>单位名称：景洪市红十字会</v>
      </c>
      <c r="B3" s="32"/>
      <c r="C3" s="32"/>
      <c r="D3" s="32"/>
      <c r="E3" s="32"/>
      <c r="F3" s="32"/>
      <c r="G3" s="6"/>
      <c r="H3" s="6"/>
      <c r="I3" s="6"/>
      <c r="J3" s="6"/>
      <c r="K3" s="33"/>
      <c r="L3" s="33"/>
      <c r="M3" s="33"/>
      <c r="N3" s="33"/>
      <c r="O3" s="7"/>
      <c r="P3" s="7"/>
      <c r="Q3" s="97" t="s">
        <v>105</v>
      </c>
    </row>
    <row r="4" ht="15.75" customHeight="1" spans="1:17">
      <c r="A4" s="9" t="s">
        <v>210</v>
      </c>
      <c r="B4" s="73" t="s">
        <v>211</v>
      </c>
      <c r="C4" s="73" t="s">
        <v>212</v>
      </c>
      <c r="D4" s="73" t="s">
        <v>213</v>
      </c>
      <c r="E4" s="73" t="s">
        <v>214</v>
      </c>
      <c r="F4" s="73" t="s">
        <v>215</v>
      </c>
      <c r="G4" s="36" t="s">
        <v>120</v>
      </c>
      <c r="H4" s="36"/>
      <c r="I4" s="36"/>
      <c r="J4" s="36"/>
      <c r="K4" s="36"/>
      <c r="L4" s="36"/>
      <c r="M4" s="36"/>
      <c r="N4" s="36"/>
      <c r="O4" s="36"/>
      <c r="P4" s="36"/>
      <c r="Q4" s="37"/>
    </row>
    <row r="5" ht="17.25" customHeight="1" spans="1:17">
      <c r="A5" s="14"/>
      <c r="B5" s="75"/>
      <c r="C5" s="75"/>
      <c r="D5" s="75"/>
      <c r="E5" s="75"/>
      <c r="F5" s="75"/>
      <c r="G5" s="75" t="s">
        <v>29</v>
      </c>
      <c r="H5" s="75" t="s">
        <v>32</v>
      </c>
      <c r="I5" s="75" t="s">
        <v>216</v>
      </c>
      <c r="J5" s="75" t="s">
        <v>217</v>
      </c>
      <c r="K5" s="76" t="s">
        <v>218</v>
      </c>
      <c r="L5" s="87" t="s">
        <v>51</v>
      </c>
      <c r="M5" s="87"/>
      <c r="N5" s="87"/>
      <c r="O5" s="87"/>
      <c r="P5" s="87"/>
      <c r="Q5" s="77"/>
    </row>
    <row r="6" ht="54" customHeight="1" spans="1:17">
      <c r="A6" s="16"/>
      <c r="B6" s="77"/>
      <c r="C6" s="77"/>
      <c r="D6" s="77"/>
      <c r="E6" s="77"/>
      <c r="F6" s="77"/>
      <c r="G6" s="77"/>
      <c r="H6" s="77" t="s">
        <v>31</v>
      </c>
      <c r="I6" s="77"/>
      <c r="J6" s="77"/>
      <c r="K6" s="78"/>
      <c r="L6" s="77" t="s">
        <v>31</v>
      </c>
      <c r="M6" s="77" t="s">
        <v>38</v>
      </c>
      <c r="N6" s="77" t="s">
        <v>129</v>
      </c>
      <c r="O6" s="88" t="s">
        <v>40</v>
      </c>
      <c r="P6" s="78" t="s">
        <v>41</v>
      </c>
      <c r="Q6" s="77" t="s">
        <v>42</v>
      </c>
    </row>
    <row r="7" ht="19.5" customHeight="1" spans="1:17">
      <c r="A7" s="27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</row>
    <row r="8" ht="21" customHeight="1" spans="1:17">
      <c r="A8" s="19" t="s">
        <v>44</v>
      </c>
      <c r="B8" s="91"/>
      <c r="C8" s="91"/>
      <c r="D8" s="91"/>
      <c r="E8" s="92">
        <v>15</v>
      </c>
      <c r="F8" s="20">
        <v>2250</v>
      </c>
      <c r="G8" s="20">
        <v>2250</v>
      </c>
      <c r="H8" s="20">
        <v>2250</v>
      </c>
      <c r="I8" s="20"/>
      <c r="J8" s="20"/>
      <c r="K8" s="20"/>
      <c r="L8" s="20"/>
      <c r="M8" s="20"/>
      <c r="N8" s="20"/>
      <c r="O8" s="20"/>
      <c r="P8" s="20"/>
      <c r="Q8" s="20"/>
    </row>
    <row r="9" ht="21" customHeight="1" spans="1:17">
      <c r="A9" s="93" t="s">
        <v>44</v>
      </c>
      <c r="B9" s="19"/>
      <c r="C9" s="19"/>
      <c r="D9" s="21"/>
      <c r="E9" s="92">
        <v>15</v>
      </c>
      <c r="F9" s="20">
        <v>2250</v>
      </c>
      <c r="G9" s="20">
        <v>2250</v>
      </c>
      <c r="H9" s="20">
        <v>2250</v>
      </c>
      <c r="I9" s="20"/>
      <c r="J9" s="20"/>
      <c r="K9" s="20"/>
      <c r="L9" s="20"/>
      <c r="M9" s="20"/>
      <c r="N9" s="20"/>
      <c r="O9" s="20"/>
      <c r="P9" s="20"/>
      <c r="Q9" s="20"/>
    </row>
    <row r="10" ht="21" customHeight="1" spans="1:17">
      <c r="A10" s="94" t="s">
        <v>162</v>
      </c>
      <c r="B10" s="19" t="s">
        <v>219</v>
      </c>
      <c r="C10" s="19" t="s">
        <v>220</v>
      </c>
      <c r="D10" s="21" t="s">
        <v>221</v>
      </c>
      <c r="E10" s="95">
        <v>15</v>
      </c>
      <c r="F10" s="20">
        <v>2250</v>
      </c>
      <c r="G10" s="20">
        <v>2250</v>
      </c>
      <c r="H10" s="20">
        <v>2250</v>
      </c>
      <c r="I10" s="20"/>
      <c r="J10" s="20"/>
      <c r="K10" s="20"/>
      <c r="L10" s="20"/>
      <c r="M10" s="20"/>
      <c r="N10" s="20"/>
      <c r="O10" s="20"/>
      <c r="P10" s="20"/>
      <c r="Q10" s="20"/>
    </row>
    <row r="11" ht="21" customHeight="1" spans="1:17">
      <c r="A11" s="80" t="s">
        <v>83</v>
      </c>
      <c r="B11" s="81"/>
      <c r="C11" s="81"/>
      <c r="D11" s="81"/>
      <c r="E11" s="96"/>
      <c r="F11" s="20">
        <v>2250</v>
      </c>
      <c r="G11" s="20">
        <v>2250</v>
      </c>
      <c r="H11" s="20">
        <v>2250</v>
      </c>
      <c r="I11" s="20"/>
      <c r="J11" s="20"/>
      <c r="K11" s="20"/>
      <c r="L11" s="20"/>
      <c r="M11" s="20"/>
      <c r="N11" s="20"/>
      <c r="O11" s="20"/>
      <c r="P11" s="20"/>
      <c r="Q11" s="20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10.6555555555556" defaultRowHeight="14.25" customHeight="1"/>
  <cols>
    <col min="1" max="1" width="56.9777777777778" customWidth="1"/>
    <col min="2" max="3" width="25.5" customWidth="1"/>
    <col min="4" max="14" width="22.1555555555556" customWidth="1"/>
  </cols>
  <sheetData>
    <row r="1" ht="13.5" customHeight="1" spans="1:14">
      <c r="A1" s="67"/>
      <c r="B1" s="67"/>
      <c r="C1" s="68"/>
      <c r="D1" s="67"/>
      <c r="E1" s="67"/>
      <c r="F1" s="67"/>
      <c r="G1" s="67"/>
      <c r="H1" s="69"/>
      <c r="I1" s="67"/>
      <c r="J1" s="67"/>
      <c r="K1" s="67"/>
      <c r="L1" s="82"/>
      <c r="M1" s="83"/>
      <c r="N1" s="84" t="s">
        <v>222</v>
      </c>
    </row>
    <row r="2" ht="34.5" customHeight="1" spans="1:14">
      <c r="A2" s="31" t="str">
        <f>"2025"&amp;"年部门政府购买服务预算表"</f>
        <v>2025年部门政府购买服务预算表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75" customHeight="1" spans="1:14">
      <c r="A3" s="70" t="str">
        <f>"单位名称："&amp;"景洪市红十字会"</f>
        <v>单位名称：景洪市红十字会</v>
      </c>
      <c r="B3" s="70"/>
      <c r="C3" s="70"/>
      <c r="D3" s="71"/>
      <c r="E3" s="71"/>
      <c r="F3" s="71"/>
      <c r="G3" s="71"/>
      <c r="H3" s="72"/>
      <c r="I3" s="71"/>
      <c r="J3" s="71"/>
      <c r="K3" s="71"/>
      <c r="L3" s="7"/>
      <c r="M3" s="85"/>
      <c r="N3" s="86" t="s">
        <v>105</v>
      </c>
    </row>
    <row r="4" ht="18.75" customHeight="1" spans="1:14">
      <c r="A4" s="9" t="s">
        <v>210</v>
      </c>
      <c r="B4" s="73" t="s">
        <v>223</v>
      </c>
      <c r="C4" s="74" t="s">
        <v>224</v>
      </c>
      <c r="D4" s="36" t="s">
        <v>120</v>
      </c>
      <c r="E4" s="36"/>
      <c r="F4" s="36"/>
      <c r="G4" s="36"/>
      <c r="H4" s="36"/>
      <c r="I4" s="36"/>
      <c r="J4" s="36"/>
      <c r="K4" s="36"/>
      <c r="L4" s="36"/>
      <c r="M4" s="36"/>
      <c r="N4" s="37"/>
    </row>
    <row r="5" ht="17.25" customHeight="1" spans="1:14">
      <c r="A5" s="14"/>
      <c r="B5" s="75"/>
      <c r="C5" s="76"/>
      <c r="D5" s="75" t="s">
        <v>29</v>
      </c>
      <c r="E5" s="75" t="s">
        <v>32</v>
      </c>
      <c r="F5" s="75" t="s">
        <v>216</v>
      </c>
      <c r="G5" s="75" t="s">
        <v>217</v>
      </c>
      <c r="H5" s="76" t="s">
        <v>218</v>
      </c>
      <c r="I5" s="87" t="s">
        <v>51</v>
      </c>
      <c r="J5" s="87"/>
      <c r="K5" s="87"/>
      <c r="L5" s="87"/>
      <c r="M5" s="87"/>
      <c r="N5" s="77"/>
    </row>
    <row r="6" ht="54" customHeight="1" spans="1:14">
      <c r="A6" s="16"/>
      <c r="B6" s="77"/>
      <c r="C6" s="78"/>
      <c r="D6" s="77"/>
      <c r="E6" s="77"/>
      <c r="F6" s="77"/>
      <c r="G6" s="77"/>
      <c r="H6" s="78"/>
      <c r="I6" s="77" t="s">
        <v>31</v>
      </c>
      <c r="J6" s="77" t="s">
        <v>38</v>
      </c>
      <c r="K6" s="77" t="s">
        <v>129</v>
      </c>
      <c r="L6" s="88" t="s">
        <v>40</v>
      </c>
      <c r="M6" s="78" t="s">
        <v>41</v>
      </c>
      <c r="N6" s="77" t="s">
        <v>42</v>
      </c>
    </row>
    <row r="7" ht="19.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21" customHeight="1" spans="1:14">
      <c r="A8" s="19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ht="21" customHeight="1" spans="1:14">
      <c r="A9" s="19"/>
      <c r="B9" s="19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ht="21" customHeight="1" spans="1:14">
      <c r="A10" s="80" t="s">
        <v>83</v>
      </c>
      <c r="B10" s="81"/>
      <c r="C10" s="8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customHeight="1" spans="1:1">
      <c r="A11" t="s">
        <v>194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showZeros="0" workbookViewId="0">
      <selection activeCell="A9" sqref="A9"/>
    </sheetView>
  </sheetViews>
  <sheetFormatPr defaultColWidth="10.6555555555556" defaultRowHeight="14.25" customHeight="1" outlineLevelCol="6"/>
  <cols>
    <col min="1" max="1" width="44" customWidth="1"/>
    <col min="2" max="7" width="21.5" customWidth="1"/>
  </cols>
  <sheetData>
    <row r="1" ht="13.5" customHeight="1" spans="1:7">
      <c r="A1" s="59"/>
      <c r="B1" s="59"/>
      <c r="C1" s="59"/>
      <c r="D1" s="59"/>
      <c r="E1" s="59"/>
      <c r="F1" s="60"/>
      <c r="G1" s="60" t="s">
        <v>225</v>
      </c>
    </row>
    <row r="2" ht="27.75" customHeight="1" spans="1:7">
      <c r="A2" s="61" t="s">
        <v>226</v>
      </c>
      <c r="B2" s="44"/>
      <c r="C2" s="44"/>
      <c r="D2" s="44"/>
      <c r="E2" s="44"/>
      <c r="F2" s="44"/>
      <c r="G2" s="44"/>
    </row>
    <row r="3" ht="18" customHeight="1" spans="1:7">
      <c r="A3" s="62" t="str">
        <f>"单位名称："&amp;"景洪市红十字会"</f>
        <v>单位名称：景洪市红十字会</v>
      </c>
      <c r="B3" s="63"/>
      <c r="C3" s="63"/>
      <c r="D3" s="63"/>
      <c r="E3" s="63"/>
      <c r="F3" s="64"/>
      <c r="G3" s="64" t="s">
        <v>105</v>
      </c>
    </row>
    <row r="4" ht="19.5" customHeight="1" spans="1:7">
      <c r="A4" s="65" t="s">
        <v>227</v>
      </c>
      <c r="B4" s="51" t="s">
        <v>116</v>
      </c>
      <c r="C4" s="51" t="s">
        <v>117</v>
      </c>
      <c r="D4" s="51" t="s">
        <v>120</v>
      </c>
      <c r="E4" s="51"/>
      <c r="F4" s="51"/>
      <c r="G4" s="51" t="s">
        <v>228</v>
      </c>
    </row>
    <row r="5" ht="40.5" customHeight="1" spans="1:7">
      <c r="A5" s="66"/>
      <c r="B5" s="51"/>
      <c r="C5" s="51"/>
      <c r="D5" s="51" t="s">
        <v>29</v>
      </c>
      <c r="E5" s="49" t="s">
        <v>32</v>
      </c>
      <c r="F5" s="49" t="s">
        <v>229</v>
      </c>
      <c r="G5" s="49"/>
    </row>
    <row r="6" ht="19.5" customHeight="1" spans="1:7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</row>
    <row r="7" ht="19.5" customHeight="1" spans="1:7">
      <c r="A7" s="52"/>
      <c r="B7" s="20"/>
      <c r="C7" s="20"/>
      <c r="D7" s="20"/>
      <c r="E7" s="20"/>
      <c r="F7" s="20"/>
      <c r="G7" s="20"/>
    </row>
    <row r="8" ht="19.5" customHeight="1" spans="1:7">
      <c r="A8" s="52"/>
      <c r="B8" s="19"/>
      <c r="C8" s="19"/>
      <c r="D8" s="20"/>
      <c r="E8" s="20"/>
      <c r="F8" s="20"/>
      <c r="G8" s="20"/>
    </row>
    <row r="9" customHeight="1" spans="1:1">
      <c r="A9" t="s">
        <v>194</v>
      </c>
    </row>
  </sheetData>
  <mergeCells count="7">
    <mergeCell ref="A2:F2"/>
    <mergeCell ref="A3:E3"/>
    <mergeCell ref="D4:F4"/>
    <mergeCell ref="A4:A5"/>
    <mergeCell ref="B4:B5"/>
    <mergeCell ref="C4:C5"/>
    <mergeCell ref="G4:G5"/>
  </mergeCells>
  <printOptions horizontalCentered="1"/>
  <pageMargins left="0.8" right="0.8" top="0.6" bottom="0.6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6555555555556" defaultRowHeight="12" customHeight="1" outlineLevelRow="7"/>
  <cols>
    <col min="1" max="1" width="40" customWidth="1"/>
    <col min="2" max="2" width="56" customWidth="1"/>
    <col min="3" max="3" width="20.1555555555556" customWidth="1"/>
    <col min="4" max="4" width="15.5" customWidth="1"/>
    <col min="5" max="5" width="27.5" customWidth="1"/>
    <col min="6" max="6" width="13.1555555555556" customWidth="1"/>
    <col min="7" max="7" width="15.3333333333333" customWidth="1"/>
    <col min="8" max="9" width="14.5" customWidth="1"/>
    <col min="10" max="10" width="98.1555555555556" customWidth="1"/>
  </cols>
  <sheetData>
    <row r="1" ht="15" customHeight="1" spans="10:10">
      <c r="J1" s="57" t="s">
        <v>230</v>
      </c>
    </row>
    <row r="2" ht="28.5" customHeight="1" spans="1:10">
      <c r="A2" s="44" t="s">
        <v>231</v>
      </c>
      <c r="B2" s="44"/>
      <c r="C2" s="44"/>
      <c r="D2" s="44"/>
      <c r="E2" s="44"/>
      <c r="F2" s="45"/>
      <c r="G2" s="44"/>
      <c r="H2" s="45"/>
      <c r="I2" s="45"/>
      <c r="J2" s="44"/>
    </row>
    <row r="3" ht="17.25" customHeight="1" spans="1:10">
      <c r="A3" s="46" t="str">
        <f>"单位名称："&amp;"景洪市红十字会"</f>
        <v>单位名称：景洪市红十字会</v>
      </c>
      <c r="B3" s="47"/>
      <c r="C3" s="47"/>
      <c r="D3" s="47"/>
      <c r="E3" s="47"/>
      <c r="F3" s="48"/>
      <c r="G3" s="47"/>
      <c r="H3" s="48"/>
      <c r="I3" s="58"/>
      <c r="J3" s="58"/>
    </row>
    <row r="4" ht="44.25" customHeight="1" spans="1:10">
      <c r="A4" s="49" t="s">
        <v>196</v>
      </c>
      <c r="B4" s="49" t="s">
        <v>197</v>
      </c>
      <c r="C4" s="49" t="s">
        <v>198</v>
      </c>
      <c r="D4" s="49" t="s">
        <v>199</v>
      </c>
      <c r="E4" s="49" t="s">
        <v>200</v>
      </c>
      <c r="F4" s="50" t="s">
        <v>201</v>
      </c>
      <c r="G4" s="49" t="s">
        <v>202</v>
      </c>
      <c r="H4" s="50" t="s">
        <v>203</v>
      </c>
      <c r="I4" s="50" t="s">
        <v>204</v>
      </c>
      <c r="J4" s="49" t="s">
        <v>205</v>
      </c>
    </row>
    <row r="5" ht="14.25" customHeight="1" spans="1:10">
      <c r="A5" s="51">
        <v>1</v>
      </c>
      <c r="B5" s="51">
        <v>2</v>
      </c>
      <c r="C5" s="51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</row>
    <row r="6" ht="42" customHeight="1" spans="1:10">
      <c r="A6" s="52"/>
      <c r="B6" s="53"/>
      <c r="C6" s="53"/>
      <c r="D6" s="53"/>
      <c r="E6" s="54"/>
      <c r="F6" s="55"/>
      <c r="G6" s="54"/>
      <c r="H6" s="55"/>
      <c r="I6" s="55"/>
      <c r="J6" s="54"/>
    </row>
    <row r="7" ht="42" customHeight="1" spans="1:10">
      <c r="A7" s="52"/>
      <c r="B7" s="56"/>
      <c r="C7" s="56"/>
      <c r="D7" s="56"/>
      <c r="E7" s="52"/>
      <c r="F7" s="56"/>
      <c r="G7" s="52"/>
      <c r="H7" s="56"/>
      <c r="I7" s="56"/>
      <c r="J7" s="52"/>
    </row>
    <row r="8" customHeight="1" spans="1:1">
      <c r="A8" t="s">
        <v>194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workbookViewId="0">
      <selection activeCell="A1" sqref="A1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30" t="s">
        <v>232</v>
      </c>
    </row>
    <row r="2" ht="34.5" customHeight="1" spans="1:8">
      <c r="A2" s="31" t="str">
        <f>"2025"&amp;"年新增资产配置表"</f>
        <v>2025年新增资产配置表</v>
      </c>
      <c r="B2" s="31"/>
      <c r="C2" s="31"/>
      <c r="D2" s="31"/>
      <c r="E2" s="31"/>
      <c r="F2" s="31"/>
      <c r="G2" s="31"/>
      <c r="H2" s="31"/>
    </row>
    <row r="3" ht="19.5" customHeight="1" spans="1:8">
      <c r="A3" s="32" t="str">
        <f>"单位名称："&amp;"景洪市红十字会"</f>
        <v>单位名称：景洪市红十字会</v>
      </c>
      <c r="B3" s="32"/>
      <c r="C3" s="32"/>
      <c r="D3" s="33"/>
      <c r="E3" s="33"/>
      <c r="F3" s="33"/>
      <c r="G3" s="33"/>
      <c r="H3" s="34" t="s">
        <v>105</v>
      </c>
    </row>
    <row r="4" ht="18" customHeight="1" spans="1:8">
      <c r="A4" s="9" t="s">
        <v>113</v>
      </c>
      <c r="B4" s="9" t="s">
        <v>233</v>
      </c>
      <c r="C4" s="9" t="s">
        <v>234</v>
      </c>
      <c r="D4" s="9" t="s">
        <v>235</v>
      </c>
      <c r="E4" s="9" t="s">
        <v>236</v>
      </c>
      <c r="F4" s="35" t="s">
        <v>237</v>
      </c>
      <c r="G4" s="36"/>
      <c r="H4" s="37"/>
    </row>
    <row r="5" ht="18" customHeight="1" spans="1:8">
      <c r="A5" s="16"/>
      <c r="B5" s="16"/>
      <c r="C5" s="16"/>
      <c r="D5" s="16"/>
      <c r="E5" s="16"/>
      <c r="F5" s="38" t="s">
        <v>214</v>
      </c>
      <c r="G5" s="38" t="s">
        <v>238</v>
      </c>
      <c r="H5" s="38" t="s">
        <v>239</v>
      </c>
    </row>
    <row r="6" ht="21" customHeight="1" spans="1:8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</row>
    <row r="7" ht="33" customHeight="1" spans="1:8">
      <c r="A7" s="39" t="s">
        <v>44</v>
      </c>
      <c r="B7" s="39"/>
      <c r="C7" s="39"/>
      <c r="D7" s="39"/>
      <c r="E7" s="21"/>
      <c r="F7" s="20">
        <v>6</v>
      </c>
      <c r="G7" s="20"/>
      <c r="H7" s="20">
        <v>90806</v>
      </c>
    </row>
    <row r="8" ht="33" customHeight="1" spans="1:8">
      <c r="A8" s="40" t="s">
        <v>44</v>
      </c>
      <c r="B8" s="39"/>
      <c r="C8" s="39"/>
      <c r="D8" s="39"/>
      <c r="E8" s="21"/>
      <c r="F8" s="20">
        <v>6</v>
      </c>
      <c r="G8" s="20"/>
      <c r="H8" s="20">
        <v>90806</v>
      </c>
    </row>
    <row r="9" ht="33" customHeight="1" spans="1:8">
      <c r="A9" s="40" t="s">
        <v>44</v>
      </c>
      <c r="B9" s="39" t="s">
        <v>240</v>
      </c>
      <c r="C9" s="39" t="s">
        <v>241</v>
      </c>
      <c r="D9" s="39" t="s">
        <v>242</v>
      </c>
      <c r="E9" s="21" t="s">
        <v>243</v>
      </c>
      <c r="F9" s="20">
        <v>2</v>
      </c>
      <c r="G9" s="20">
        <v>5403</v>
      </c>
      <c r="H9" s="20">
        <v>10806</v>
      </c>
    </row>
    <row r="10" ht="33" customHeight="1" spans="1:8">
      <c r="A10" s="40" t="s">
        <v>44</v>
      </c>
      <c r="B10" s="39" t="s">
        <v>240</v>
      </c>
      <c r="C10" s="39" t="s">
        <v>244</v>
      </c>
      <c r="D10" s="39" t="s">
        <v>245</v>
      </c>
      <c r="E10" s="21" t="s">
        <v>243</v>
      </c>
      <c r="F10" s="20">
        <v>2</v>
      </c>
      <c r="G10" s="20">
        <v>6000</v>
      </c>
      <c r="H10" s="20">
        <v>12000</v>
      </c>
    </row>
    <row r="11" ht="33" customHeight="1" spans="1:8">
      <c r="A11" s="40" t="s">
        <v>44</v>
      </c>
      <c r="B11" s="39" t="s">
        <v>240</v>
      </c>
      <c r="C11" s="39" t="s">
        <v>246</v>
      </c>
      <c r="D11" s="39" t="s">
        <v>247</v>
      </c>
      <c r="E11" s="21" t="s">
        <v>248</v>
      </c>
      <c r="F11" s="20">
        <v>2</v>
      </c>
      <c r="G11" s="20">
        <v>34000</v>
      </c>
      <c r="H11" s="20">
        <v>68000</v>
      </c>
    </row>
    <row r="12" ht="24" customHeight="1" spans="1:8">
      <c r="A12" s="41" t="s">
        <v>29</v>
      </c>
      <c r="B12" s="42"/>
      <c r="C12" s="42"/>
      <c r="D12" s="42"/>
      <c r="E12" s="43"/>
      <c r="F12" s="20">
        <v>6</v>
      </c>
      <c r="G12" s="20"/>
      <c r="H12" s="20">
        <v>90806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10.6555555555556" defaultRowHeight="14.25" customHeight="1"/>
  <cols>
    <col min="1" max="1" width="15.6555555555556" customWidth="1"/>
    <col min="2" max="3" width="27.8333333333333" customWidth="1"/>
    <col min="4" max="4" width="13" customWidth="1"/>
    <col min="5" max="5" width="20.6555555555556" customWidth="1"/>
    <col min="6" max="6" width="11.5" customWidth="1"/>
    <col min="7" max="7" width="20.6555555555556" customWidth="1"/>
    <col min="8" max="11" width="1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" t="s">
        <v>249</v>
      </c>
    </row>
    <row r="2" ht="42.75" customHeight="1" spans="1:11">
      <c r="A2" s="4" t="str">
        <f>"2025"&amp;"年上级转移支付补助项目支出预算表"</f>
        <v>2025年上级转移支付补助项目支出预算表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9.5" customHeight="1" spans="1:11">
      <c r="A3" s="5" t="str">
        <f>"单位名称："&amp;"景洪市红十字会"</f>
        <v>单位名称：景洪市红十字会</v>
      </c>
      <c r="B3" s="5"/>
      <c r="C3" s="5"/>
      <c r="D3" s="5"/>
      <c r="E3" s="5"/>
      <c r="F3" s="5"/>
      <c r="G3" s="5"/>
      <c r="H3" s="6"/>
      <c r="I3" s="6"/>
      <c r="J3" s="6"/>
      <c r="K3" s="7" t="s">
        <v>105</v>
      </c>
    </row>
    <row r="4" ht="21.75" customHeight="1" spans="1:11">
      <c r="A4" s="8" t="s">
        <v>188</v>
      </c>
      <c r="B4" s="8" t="s">
        <v>115</v>
      </c>
      <c r="C4" s="8" t="s">
        <v>189</v>
      </c>
      <c r="D4" s="9" t="s">
        <v>116</v>
      </c>
      <c r="E4" s="9" t="s">
        <v>117</v>
      </c>
      <c r="F4" s="9" t="s">
        <v>190</v>
      </c>
      <c r="G4" s="9" t="s">
        <v>191</v>
      </c>
      <c r="H4" s="25" t="s">
        <v>29</v>
      </c>
      <c r="I4" s="10" t="s">
        <v>250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6"/>
      <c r="I5" s="9" t="s">
        <v>32</v>
      </c>
      <c r="J5" s="9" t="s">
        <v>33</v>
      </c>
      <c r="K5" s="9" t="s">
        <v>34</v>
      </c>
    </row>
    <row r="6" ht="40.5" customHeight="1" spans="1:11">
      <c r="A6" s="15"/>
      <c r="B6" s="15"/>
      <c r="C6" s="15"/>
      <c r="D6" s="16"/>
      <c r="E6" s="16"/>
      <c r="F6" s="16"/>
      <c r="G6" s="16"/>
      <c r="H6" s="27"/>
      <c r="I6" s="16" t="s">
        <v>31</v>
      </c>
      <c r="J6" s="16"/>
      <c r="K6" s="16"/>
    </row>
    <row r="7" ht="15" customHeight="1" spans="1:11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8">
        <v>10</v>
      </c>
      <c r="K7" s="18">
        <v>11</v>
      </c>
    </row>
    <row r="8" ht="18.75" customHeight="1" spans="1:11">
      <c r="A8" s="28"/>
      <c r="B8" s="29"/>
      <c r="C8" s="28"/>
      <c r="D8" s="28"/>
      <c r="E8" s="28"/>
      <c r="F8" s="28"/>
      <c r="G8" s="28"/>
      <c r="H8" s="20"/>
      <c r="I8" s="20"/>
      <c r="J8" s="20"/>
      <c r="K8" s="20"/>
    </row>
    <row r="9" ht="18.75" customHeight="1" spans="1:11">
      <c r="A9" s="29"/>
      <c r="B9" s="29"/>
      <c r="C9" s="29"/>
      <c r="D9" s="29"/>
      <c r="E9" s="29"/>
      <c r="F9" s="29"/>
      <c r="G9" s="29"/>
      <c r="H9" s="20"/>
      <c r="I9" s="20"/>
      <c r="J9" s="20"/>
      <c r="K9" s="20"/>
    </row>
    <row r="10" ht="18.75" customHeight="1" spans="1:11">
      <c r="A10" s="22" t="s">
        <v>83</v>
      </c>
      <c r="B10" s="23"/>
      <c r="C10" s="23"/>
      <c r="D10" s="23"/>
      <c r="E10" s="23"/>
      <c r="F10" s="23"/>
      <c r="G10" s="24"/>
      <c r="H10" s="20"/>
      <c r="I10" s="20"/>
      <c r="J10" s="20"/>
      <c r="K10" s="20"/>
    </row>
    <row r="11" customHeight="1" spans="1:1">
      <c r="A11" t="s">
        <v>194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tabSelected="1" workbookViewId="0">
      <selection activeCell="A11" sqref="A11"/>
    </sheetView>
  </sheetViews>
  <sheetFormatPr defaultColWidth="10.6555555555556" defaultRowHeight="14.25" customHeight="1" outlineLevelCol="6"/>
  <cols>
    <col min="1" max="1" width="41.1555555555556" customWidth="1"/>
    <col min="2" max="2" width="23.3222222222222" customWidth="1"/>
    <col min="3" max="3" width="32.6555555555556" customWidth="1"/>
    <col min="4" max="4" width="16.3222222222222" customWidth="1"/>
    <col min="5" max="7" width="27.8333333333333" customWidth="1"/>
  </cols>
  <sheetData>
    <row r="1" ht="18.75" customHeight="1" spans="4:7">
      <c r="D1" s="1"/>
      <c r="E1" s="2"/>
      <c r="F1" s="2"/>
      <c r="G1" s="3" t="s">
        <v>251</v>
      </c>
    </row>
    <row r="2" ht="36.75" customHeight="1" spans="1:7">
      <c r="A2" s="4" t="str">
        <f>"2025"&amp;"年部门项目中期规划预算表"</f>
        <v>2025年部门项目中期规划预算表</v>
      </c>
      <c r="B2" s="4"/>
      <c r="C2" s="4"/>
      <c r="D2" s="4"/>
      <c r="E2" s="4"/>
      <c r="F2" s="4"/>
      <c r="G2" s="4"/>
    </row>
    <row r="3" ht="22.5" customHeight="1" spans="1:7">
      <c r="A3" s="5" t="str">
        <f>"单位名称："&amp;"景洪市红十字会"</f>
        <v>单位名称：景洪市红十字会</v>
      </c>
      <c r="B3" s="5"/>
      <c r="C3" s="5"/>
      <c r="D3" s="5"/>
      <c r="E3" s="6"/>
      <c r="F3" s="6"/>
      <c r="G3" s="7" t="s">
        <v>105</v>
      </c>
    </row>
    <row r="4" ht="21.75" customHeight="1" spans="1:7">
      <c r="A4" s="8" t="s">
        <v>189</v>
      </c>
      <c r="B4" s="8" t="s">
        <v>188</v>
      </c>
      <c r="C4" s="8" t="s">
        <v>115</v>
      </c>
      <c r="D4" s="9" t="s">
        <v>252</v>
      </c>
      <c r="E4" s="10" t="s">
        <v>32</v>
      </c>
      <c r="F4" s="11"/>
      <c r="G4" s="12"/>
    </row>
    <row r="5" ht="21.75" customHeight="1" spans="1:7">
      <c r="A5" s="13"/>
      <c r="B5" s="13"/>
      <c r="C5" s="13"/>
      <c r="D5" s="14"/>
      <c r="E5" s="8" t="s">
        <v>253</v>
      </c>
      <c r="F5" s="9" t="s">
        <v>254</v>
      </c>
      <c r="G5" s="9" t="s">
        <v>255</v>
      </c>
    </row>
    <row r="6" ht="40.5" customHeight="1" spans="1:7">
      <c r="A6" s="15"/>
      <c r="B6" s="15"/>
      <c r="C6" s="15"/>
      <c r="D6" s="16"/>
      <c r="E6" s="15"/>
      <c r="F6" s="16"/>
      <c r="G6" s="16"/>
    </row>
    <row r="7" ht="19.5" customHeight="1" spans="1:7">
      <c r="A7" s="17">
        <v>1</v>
      </c>
      <c r="B7" s="17">
        <v>2</v>
      </c>
      <c r="C7" s="17">
        <v>3</v>
      </c>
      <c r="D7" s="17">
        <v>4</v>
      </c>
      <c r="E7" s="17">
        <v>8</v>
      </c>
      <c r="F7" s="17">
        <v>9</v>
      </c>
      <c r="G7" s="18">
        <v>10</v>
      </c>
    </row>
    <row r="8" ht="17.25" customHeight="1" spans="1:7">
      <c r="A8" s="19"/>
      <c r="B8" s="19"/>
      <c r="C8" s="19"/>
      <c r="D8" s="19"/>
      <c r="E8" s="20"/>
      <c r="F8" s="20"/>
      <c r="G8" s="20"/>
    </row>
    <row r="9" ht="18.75" customHeight="1" spans="1:7">
      <c r="A9" s="19"/>
      <c r="B9" s="19"/>
      <c r="C9" s="19"/>
      <c r="D9" s="21"/>
      <c r="E9" s="20"/>
      <c r="F9" s="20"/>
      <c r="G9" s="20"/>
    </row>
    <row r="10" ht="18.75" customHeight="1" spans="1:7">
      <c r="A10" s="22" t="s">
        <v>29</v>
      </c>
      <c r="B10" s="23"/>
      <c r="C10" s="23"/>
      <c r="D10" s="24"/>
      <c r="E10" s="20"/>
      <c r="F10" s="20"/>
      <c r="G10" s="20"/>
    </row>
    <row r="11" customHeight="1" spans="1:1">
      <c r="A11" t="s">
        <v>194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20.5111111111111" customWidth="1"/>
    <col min="2" max="2" width="34.1666666666667" customWidth="1"/>
    <col min="3" max="19" width="20.6666666666667" customWidth="1"/>
  </cols>
  <sheetData>
    <row r="1" ht="19.5" customHeight="1" spans="10:19">
      <c r="J1" s="114"/>
      <c r="O1" s="68"/>
      <c r="P1" s="68"/>
      <c r="Q1" s="68"/>
      <c r="R1" s="68"/>
      <c r="S1" s="3" t="s">
        <v>26</v>
      </c>
    </row>
    <row r="2" ht="57.75" customHeight="1" spans="1:19">
      <c r="A2" s="137" t="str">
        <f>"2025"&amp;"年部门收入预算表"</f>
        <v>2025年部门收入预算表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ht="24" customHeight="1" spans="1:19">
      <c r="A3" s="173" t="str">
        <f>"单位名称："&amp;"景洪市红十字会"</f>
        <v>单位名称：景洪市红十字会</v>
      </c>
      <c r="B3" s="173"/>
      <c r="C3" s="173"/>
      <c r="D3" s="173"/>
      <c r="E3" s="174"/>
      <c r="F3" s="174"/>
      <c r="G3" s="174"/>
      <c r="H3" s="174"/>
      <c r="I3" s="174"/>
      <c r="J3" s="176"/>
      <c r="K3" s="174"/>
      <c r="L3" s="174"/>
      <c r="M3" s="174"/>
      <c r="N3" s="174"/>
      <c r="O3" s="177"/>
      <c r="P3" s="177"/>
      <c r="Q3" s="177"/>
      <c r="R3" s="177"/>
      <c r="S3" s="179" t="s">
        <v>1</v>
      </c>
    </row>
    <row r="4" ht="18.75" customHeight="1" spans="1:19">
      <c r="A4" s="8" t="s">
        <v>27</v>
      </c>
      <c r="B4" s="74" t="s">
        <v>28</v>
      </c>
      <c r="C4" s="74" t="s">
        <v>29</v>
      </c>
      <c r="D4" s="175" t="s">
        <v>30</v>
      </c>
      <c r="E4" s="175"/>
      <c r="F4" s="175"/>
      <c r="G4" s="175"/>
      <c r="H4" s="175"/>
      <c r="I4" s="175"/>
      <c r="J4" s="175"/>
      <c r="K4" s="175"/>
      <c r="L4" s="175"/>
      <c r="M4" s="175"/>
      <c r="N4" s="145"/>
      <c r="O4" s="175" t="s">
        <v>19</v>
      </c>
      <c r="P4" s="175"/>
      <c r="Q4" s="175"/>
      <c r="R4" s="175"/>
      <c r="S4" s="145"/>
    </row>
    <row r="5" ht="19.5" customHeight="1" spans="1:19">
      <c r="A5" s="13"/>
      <c r="B5" s="76"/>
      <c r="C5" s="76"/>
      <c r="D5" s="76" t="s">
        <v>31</v>
      </c>
      <c r="E5" s="76" t="s">
        <v>32</v>
      </c>
      <c r="F5" s="76" t="s">
        <v>33</v>
      </c>
      <c r="G5" s="76" t="s">
        <v>34</v>
      </c>
      <c r="H5" s="76" t="s">
        <v>35</v>
      </c>
      <c r="I5" s="178" t="s">
        <v>36</v>
      </c>
      <c r="J5" s="178"/>
      <c r="K5" s="178"/>
      <c r="L5" s="178"/>
      <c r="M5" s="178"/>
      <c r="N5" s="89"/>
      <c r="O5" s="76" t="s">
        <v>31</v>
      </c>
      <c r="P5" s="76" t="s">
        <v>32</v>
      </c>
      <c r="Q5" s="76" t="s">
        <v>33</v>
      </c>
      <c r="R5" s="76" t="s">
        <v>34</v>
      </c>
      <c r="S5" s="76" t="s">
        <v>37</v>
      </c>
    </row>
    <row r="6" ht="33.75" customHeight="1" spans="1:19">
      <c r="A6" s="15"/>
      <c r="B6" s="78"/>
      <c r="C6" s="78"/>
      <c r="D6" s="78"/>
      <c r="E6" s="78"/>
      <c r="F6" s="78"/>
      <c r="G6" s="78"/>
      <c r="H6" s="78"/>
      <c r="I6" s="77" t="s">
        <v>31</v>
      </c>
      <c r="J6" s="77" t="s">
        <v>38</v>
      </c>
      <c r="K6" s="77" t="s">
        <v>39</v>
      </c>
      <c r="L6" s="77" t="s">
        <v>40</v>
      </c>
      <c r="M6" s="77" t="s">
        <v>41</v>
      </c>
      <c r="N6" s="77" t="s">
        <v>42</v>
      </c>
      <c r="O6" s="78"/>
      <c r="P6" s="78"/>
      <c r="Q6" s="78"/>
      <c r="R6" s="78"/>
      <c r="S6" s="78"/>
    </row>
    <row r="7" ht="16.5" customHeight="1" spans="1:19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</row>
    <row r="8" ht="18" customHeight="1" spans="1:19">
      <c r="A8" s="19" t="s">
        <v>43</v>
      </c>
      <c r="B8" s="19" t="s">
        <v>44</v>
      </c>
      <c r="C8" s="20">
        <v>1131912.88</v>
      </c>
      <c r="D8" s="20">
        <v>1131912.88</v>
      </c>
      <c r="E8" s="20">
        <v>1131912.88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ht="18" customHeight="1" spans="1:19">
      <c r="A9" s="21" t="s">
        <v>29</v>
      </c>
      <c r="B9" s="21"/>
      <c r="C9" s="20">
        <v>1131912.88</v>
      </c>
      <c r="D9" s="20">
        <v>1131912.88</v>
      </c>
      <c r="E9" s="20">
        <v>1131912.88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0"/>
  <sheetViews>
    <sheetView showZeros="0" workbookViewId="0">
      <selection activeCell="D29" sqref="D29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114"/>
      <c r="H1" s="114"/>
      <c r="J1" s="114"/>
      <c r="O1" s="172" t="s">
        <v>45</v>
      </c>
    </row>
    <row r="2" ht="42" customHeight="1" spans="1:15">
      <c r="A2" s="4" t="str">
        <f>"2025"&amp;"年部门支出预算表"</f>
        <v>2025年部门支出预算表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4" customHeight="1" spans="1:15">
      <c r="A3" s="151" t="str">
        <f>"单位名称："&amp;"景洪市红十字会"</f>
        <v>单位名称：景洪市红十字会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6"/>
      <c r="N3" s="6"/>
      <c r="O3" s="97" t="s">
        <v>1</v>
      </c>
    </row>
    <row r="4" ht="19.5" customHeight="1" spans="1:15">
      <c r="A4" s="8" t="s">
        <v>46</v>
      </c>
      <c r="B4" s="8" t="s">
        <v>47</v>
      </c>
      <c r="C4" s="8" t="s">
        <v>29</v>
      </c>
      <c r="D4" s="10" t="s">
        <v>32</v>
      </c>
      <c r="E4" s="11" t="s">
        <v>48</v>
      </c>
      <c r="F4" s="12" t="s">
        <v>49</v>
      </c>
      <c r="G4" s="8" t="s">
        <v>33</v>
      </c>
      <c r="H4" s="8" t="s">
        <v>34</v>
      </c>
      <c r="I4" s="8" t="s">
        <v>50</v>
      </c>
      <c r="J4" s="10" t="s">
        <v>51</v>
      </c>
      <c r="K4" s="11"/>
      <c r="L4" s="11"/>
      <c r="M4" s="11"/>
      <c r="N4" s="11"/>
      <c r="O4" s="12"/>
    </row>
    <row r="5" ht="33.75" customHeight="1" spans="1:15">
      <c r="A5" s="15"/>
      <c r="B5" s="15"/>
      <c r="C5" s="15"/>
      <c r="D5" s="17" t="s">
        <v>31</v>
      </c>
      <c r="E5" s="88" t="s">
        <v>48</v>
      </c>
      <c r="F5" s="88" t="s">
        <v>49</v>
      </c>
      <c r="G5" s="15"/>
      <c r="H5" s="15"/>
      <c r="I5" s="15"/>
      <c r="J5" s="17" t="s">
        <v>31</v>
      </c>
      <c r="K5" s="38" t="s">
        <v>52</v>
      </c>
      <c r="L5" s="38" t="s">
        <v>53</v>
      </c>
      <c r="M5" s="38" t="s">
        <v>54</v>
      </c>
      <c r="N5" s="38" t="s">
        <v>55</v>
      </c>
      <c r="O5" s="38" t="s">
        <v>56</v>
      </c>
    </row>
    <row r="6" ht="19.5" customHeight="1" spans="1:15">
      <c r="A6" s="170">
        <v>1</v>
      </c>
      <c r="B6" s="170">
        <v>2</v>
      </c>
      <c r="C6" s="171">
        <v>3</v>
      </c>
      <c r="D6" s="171">
        <v>4</v>
      </c>
      <c r="E6" s="171">
        <v>5</v>
      </c>
      <c r="F6" s="171">
        <v>6</v>
      </c>
      <c r="G6" s="171">
        <v>7</v>
      </c>
      <c r="H6" s="171">
        <v>8</v>
      </c>
      <c r="I6" s="171">
        <v>9</v>
      </c>
      <c r="J6" s="171">
        <v>10</v>
      </c>
      <c r="K6" s="171">
        <v>11</v>
      </c>
      <c r="L6" s="171">
        <v>12</v>
      </c>
      <c r="M6" s="171">
        <v>13</v>
      </c>
      <c r="N6" s="171">
        <v>14</v>
      </c>
      <c r="O6" s="171">
        <v>15</v>
      </c>
    </row>
    <row r="7" ht="21.75" customHeight="1" spans="1:15">
      <c r="A7" s="19" t="s">
        <v>57</v>
      </c>
      <c r="B7" s="19" t="s">
        <v>58</v>
      </c>
      <c r="C7" s="20">
        <v>956053.64</v>
      </c>
      <c r="D7" s="20">
        <v>956053.64</v>
      </c>
      <c r="E7" s="20">
        <v>956053.64</v>
      </c>
      <c r="F7" s="20"/>
      <c r="G7" s="20"/>
      <c r="H7" s="20"/>
      <c r="I7" s="20"/>
      <c r="J7" s="20"/>
      <c r="K7" s="20"/>
      <c r="L7" s="20"/>
      <c r="M7" s="20"/>
      <c r="N7" s="20"/>
      <c r="O7" s="20"/>
    </row>
    <row r="8" ht="21.75" customHeight="1" spans="1:15">
      <c r="A8" s="93" t="s">
        <v>59</v>
      </c>
      <c r="B8" s="93" t="s">
        <v>60</v>
      </c>
      <c r="C8" s="20">
        <v>107460.64</v>
      </c>
      <c r="D8" s="20">
        <v>107460.64</v>
      </c>
      <c r="E8" s="20">
        <v>107460.64</v>
      </c>
      <c r="F8" s="20"/>
      <c r="G8" s="20"/>
      <c r="H8" s="20"/>
      <c r="I8" s="20"/>
      <c r="J8" s="20"/>
      <c r="K8" s="20"/>
      <c r="L8" s="20"/>
      <c r="M8" s="20"/>
      <c r="N8" s="20"/>
      <c r="O8" s="20"/>
    </row>
    <row r="9" ht="21.75" customHeight="1" spans="1:15">
      <c r="A9" s="94" t="s">
        <v>61</v>
      </c>
      <c r="B9" s="94" t="s">
        <v>62</v>
      </c>
      <c r="C9" s="20">
        <v>107460.64</v>
      </c>
      <c r="D9" s="20">
        <v>107460.64</v>
      </c>
      <c r="E9" s="20">
        <v>107460.64</v>
      </c>
      <c r="F9" s="20"/>
      <c r="G9" s="20"/>
      <c r="H9" s="20"/>
      <c r="I9" s="20"/>
      <c r="J9" s="20"/>
      <c r="K9" s="20"/>
      <c r="L9" s="20"/>
      <c r="M9" s="20"/>
      <c r="N9" s="20"/>
      <c r="O9" s="20"/>
    </row>
    <row r="10" ht="21.75" customHeight="1" spans="1:15">
      <c r="A10" s="93" t="s">
        <v>63</v>
      </c>
      <c r="B10" s="93" t="s">
        <v>64</v>
      </c>
      <c r="C10" s="20">
        <v>848593</v>
      </c>
      <c r="D10" s="20">
        <v>848593</v>
      </c>
      <c r="E10" s="20">
        <v>848593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ht="21.75" customHeight="1" spans="1:15">
      <c r="A11" s="94" t="s">
        <v>65</v>
      </c>
      <c r="B11" s="94" t="s">
        <v>66</v>
      </c>
      <c r="C11" s="20">
        <v>848593</v>
      </c>
      <c r="D11" s="20">
        <v>848593</v>
      </c>
      <c r="E11" s="20">
        <v>848593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ht="21.75" customHeight="1" spans="1:15">
      <c r="A12" s="19" t="s">
        <v>67</v>
      </c>
      <c r="B12" s="19" t="s">
        <v>68</v>
      </c>
      <c r="C12" s="20">
        <v>86623.76</v>
      </c>
      <c r="D12" s="20">
        <v>86623.76</v>
      </c>
      <c r="E12" s="20">
        <v>86623.76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ht="21.75" customHeight="1" spans="1:15">
      <c r="A13" s="93" t="s">
        <v>69</v>
      </c>
      <c r="B13" s="93" t="s">
        <v>70</v>
      </c>
      <c r="C13" s="20">
        <v>86623.76</v>
      </c>
      <c r="D13" s="20">
        <v>86623.76</v>
      </c>
      <c r="E13" s="20">
        <v>86623.76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ht="21.75" customHeight="1" spans="1:15">
      <c r="A14" s="94" t="s">
        <v>71</v>
      </c>
      <c r="B14" s="94" t="s">
        <v>72</v>
      </c>
      <c r="C14" s="20">
        <v>56661.05</v>
      </c>
      <c r="D14" s="20">
        <v>56661.05</v>
      </c>
      <c r="E14" s="20">
        <v>56661.05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ht="21.75" customHeight="1" spans="1:15">
      <c r="A15" s="94" t="s">
        <v>73</v>
      </c>
      <c r="B15" s="94" t="s">
        <v>74</v>
      </c>
      <c r="C15" s="20">
        <v>26981.45</v>
      </c>
      <c r="D15" s="20">
        <v>26981.45</v>
      </c>
      <c r="E15" s="20">
        <v>26981.45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ht="21.75" customHeight="1" spans="1:15">
      <c r="A16" s="94" t="s">
        <v>75</v>
      </c>
      <c r="B16" s="94" t="s">
        <v>76</v>
      </c>
      <c r="C16" s="20">
        <v>2981.26</v>
      </c>
      <c r="D16" s="20">
        <v>2981.26</v>
      </c>
      <c r="E16" s="20">
        <v>2981.26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ht="21.75" customHeight="1" spans="1:15">
      <c r="A17" s="19" t="s">
        <v>77</v>
      </c>
      <c r="B17" s="19" t="s">
        <v>78</v>
      </c>
      <c r="C17" s="20">
        <v>89235.48</v>
      </c>
      <c r="D17" s="20">
        <v>89235.48</v>
      </c>
      <c r="E17" s="20">
        <v>89235.48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ht="21.75" customHeight="1" spans="1:15">
      <c r="A18" s="93" t="s">
        <v>79</v>
      </c>
      <c r="B18" s="93" t="s">
        <v>80</v>
      </c>
      <c r="C18" s="20">
        <v>89235.48</v>
      </c>
      <c r="D18" s="20">
        <v>89235.48</v>
      </c>
      <c r="E18" s="20">
        <v>89235.48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ht="21.75" customHeight="1" spans="1:15">
      <c r="A19" s="94" t="s">
        <v>81</v>
      </c>
      <c r="B19" s="94" t="s">
        <v>82</v>
      </c>
      <c r="C19" s="20">
        <v>89235.48</v>
      </c>
      <c r="D19" s="20">
        <v>89235.48</v>
      </c>
      <c r="E19" s="20">
        <v>89235.48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ht="21.75" customHeight="1" spans="1:15">
      <c r="A20" s="21" t="s">
        <v>83</v>
      </c>
      <c r="B20" s="21" t="s">
        <v>83</v>
      </c>
      <c r="C20" s="20">
        <v>1131912.88</v>
      </c>
      <c r="D20" s="20">
        <v>1131912.88</v>
      </c>
      <c r="E20" s="20">
        <v>1131912.88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</row>
  </sheetData>
  <mergeCells count="11">
    <mergeCell ref="A2:O2"/>
    <mergeCell ref="A3:L3"/>
    <mergeCell ref="D4:F4"/>
    <mergeCell ref="J4:O4"/>
    <mergeCell ref="A20:B20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showZeros="0" workbookViewId="0">
      <selection activeCell="A1" sqref="A1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30" t="s">
        <v>84</v>
      </c>
    </row>
    <row r="2" ht="36" customHeight="1" spans="1:4">
      <c r="A2" s="4" t="str">
        <f>"2025"&amp;"年部门财政拨款收支预算总表"</f>
        <v>2025年部门财政拨款收支预算总表</v>
      </c>
      <c r="B2" s="4"/>
      <c r="C2" s="4"/>
      <c r="D2" s="4"/>
    </row>
    <row r="3" ht="24" customHeight="1" spans="1:4">
      <c r="A3" s="5" t="str">
        <f>"单位名称："&amp;"景洪市红十字会"</f>
        <v>单位名称：景洪市红十字会</v>
      </c>
      <c r="B3" s="5"/>
      <c r="C3" s="160"/>
      <c r="D3" s="97" t="s">
        <v>1</v>
      </c>
    </row>
    <row r="4" ht="19.5" customHeight="1" spans="1:4">
      <c r="A4" s="10" t="s">
        <v>2</v>
      </c>
      <c r="B4" s="12"/>
      <c r="C4" s="10" t="s">
        <v>3</v>
      </c>
      <c r="D4" s="12"/>
    </row>
    <row r="5" ht="21.75" customHeight="1" spans="1:4">
      <c r="A5" s="25" t="s">
        <v>4</v>
      </c>
      <c r="B5" s="103" t="s">
        <v>5</v>
      </c>
      <c r="C5" s="25" t="s">
        <v>85</v>
      </c>
      <c r="D5" s="103" t="s">
        <v>5</v>
      </c>
    </row>
    <row r="6" ht="17.25" customHeight="1" spans="1:4">
      <c r="A6" s="27"/>
      <c r="B6" s="106"/>
      <c r="C6" s="27"/>
      <c r="D6" s="106"/>
    </row>
    <row r="7" ht="17.25" customHeight="1" spans="1:4">
      <c r="A7" s="161" t="s">
        <v>86</v>
      </c>
      <c r="B7" s="20">
        <v>1131912.88</v>
      </c>
      <c r="C7" s="162" t="s">
        <v>87</v>
      </c>
      <c r="D7" s="163">
        <v>1131912.88</v>
      </c>
    </row>
    <row r="8" ht="17.25" customHeight="1" spans="1:4">
      <c r="A8" s="164" t="s">
        <v>88</v>
      </c>
      <c r="B8" s="20">
        <v>1131912.88</v>
      </c>
      <c r="C8" s="162" t="str">
        <f>"（"&amp;"一"&amp;"）"&amp;"社会保障和就业支出"</f>
        <v>（一）社会保障和就业支出</v>
      </c>
      <c r="D8" s="163">
        <v>956053.64</v>
      </c>
    </row>
    <row r="9" ht="17.25" customHeight="1" spans="1:4">
      <c r="A9" s="164" t="s">
        <v>89</v>
      </c>
      <c r="B9" s="20"/>
      <c r="C9" s="162" t="str">
        <f>"（"&amp;"二"&amp;"）"&amp;"卫生健康支出"</f>
        <v>（二）卫生健康支出</v>
      </c>
      <c r="D9" s="163">
        <v>86623.76</v>
      </c>
    </row>
    <row r="10" ht="17.25" customHeight="1" spans="1:4">
      <c r="A10" s="164" t="s">
        <v>90</v>
      </c>
      <c r="B10" s="20"/>
      <c r="C10" s="162" t="str">
        <f>"（"&amp;"三"&amp;"）"&amp;"住房保障支出"</f>
        <v>（三）住房保障支出</v>
      </c>
      <c r="D10" s="163">
        <v>89235.48</v>
      </c>
    </row>
    <row r="11" ht="17.25" customHeight="1" spans="1:4">
      <c r="A11" s="164" t="s">
        <v>91</v>
      </c>
      <c r="B11" s="20"/>
      <c r="C11" s="162"/>
      <c r="D11" s="163"/>
    </row>
    <row r="12" ht="17.25" customHeight="1" spans="1:4">
      <c r="A12" s="164" t="s">
        <v>88</v>
      </c>
      <c r="B12" s="20"/>
      <c r="C12" s="162"/>
      <c r="D12" s="163"/>
    </row>
    <row r="13" ht="17.25" customHeight="1" spans="1:4">
      <c r="A13" s="164" t="s">
        <v>89</v>
      </c>
      <c r="B13" s="20"/>
      <c r="C13" s="162"/>
      <c r="D13" s="163"/>
    </row>
    <row r="14" ht="17.25" customHeight="1" spans="1:4">
      <c r="A14" s="164" t="s">
        <v>90</v>
      </c>
      <c r="B14" s="20"/>
      <c r="C14" s="162"/>
      <c r="D14" s="163"/>
    </row>
    <row r="15" customHeight="1" spans="1:4">
      <c r="A15" s="165"/>
      <c r="B15" s="166"/>
      <c r="C15" s="167" t="s">
        <v>92</v>
      </c>
      <c r="D15" s="166"/>
    </row>
    <row r="16" ht="17.25" customHeight="1" spans="1:4">
      <c r="A16" s="168" t="s">
        <v>93</v>
      </c>
      <c r="B16" s="169">
        <v>1131912.88</v>
      </c>
      <c r="C16" s="165" t="s">
        <v>25</v>
      </c>
      <c r="D16" s="169">
        <v>1131912.88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0"/>
  <sheetViews>
    <sheetView showZeros="0" workbookViewId="0">
      <selection activeCell="A1" sqref="A1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114"/>
      <c r="F1" s="152"/>
      <c r="G1" s="30" t="s">
        <v>94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4"/>
      <c r="C2" s="4"/>
      <c r="D2" s="4"/>
      <c r="E2" s="4"/>
      <c r="F2" s="4"/>
      <c r="G2" s="4"/>
    </row>
    <row r="3" ht="18" customHeight="1" spans="1:7">
      <c r="A3" s="5" t="str">
        <f>"单位名称："&amp;"景洪市红十字会"</f>
        <v>单位名称：景洪市红十字会</v>
      </c>
      <c r="B3" s="5"/>
      <c r="C3" s="5"/>
      <c r="D3" s="5"/>
      <c r="E3" s="5"/>
      <c r="F3" s="97"/>
      <c r="G3" s="97" t="s">
        <v>1</v>
      </c>
    </row>
    <row r="4" ht="20.25" customHeight="1" spans="1:7">
      <c r="A4" s="153" t="s">
        <v>95</v>
      </c>
      <c r="B4" s="154"/>
      <c r="C4" s="103" t="s">
        <v>29</v>
      </c>
      <c r="D4" s="139" t="s">
        <v>48</v>
      </c>
      <c r="E4" s="142"/>
      <c r="F4" s="143"/>
      <c r="G4" s="155" t="s">
        <v>49</v>
      </c>
    </row>
    <row r="5" ht="20.25" customHeight="1" spans="1:7">
      <c r="A5" s="156" t="s">
        <v>46</v>
      </c>
      <c r="B5" s="156" t="s">
        <v>47</v>
      </c>
      <c r="C5" s="106"/>
      <c r="D5" s="17" t="s">
        <v>31</v>
      </c>
      <c r="E5" s="17" t="s">
        <v>96</v>
      </c>
      <c r="F5" s="17" t="s">
        <v>97</v>
      </c>
      <c r="G5" s="89"/>
    </row>
    <row r="6" ht="19.5" customHeight="1" spans="1:7">
      <c r="A6" s="156" t="s">
        <v>98</v>
      </c>
      <c r="B6" s="156" t="s">
        <v>99</v>
      </c>
      <c r="C6" s="156" t="s">
        <v>100</v>
      </c>
      <c r="D6" s="17">
        <v>4</v>
      </c>
      <c r="E6" s="157" t="s">
        <v>101</v>
      </c>
      <c r="F6" s="157" t="s">
        <v>102</v>
      </c>
      <c r="G6" s="156" t="s">
        <v>103</v>
      </c>
    </row>
    <row r="7" ht="18" customHeight="1" spans="1:7">
      <c r="A7" s="19" t="s">
        <v>57</v>
      </c>
      <c r="B7" s="19" t="s">
        <v>58</v>
      </c>
      <c r="C7" s="20">
        <v>956053.64</v>
      </c>
      <c r="D7" s="20">
        <v>956053.64</v>
      </c>
      <c r="E7" s="20">
        <v>847189.64</v>
      </c>
      <c r="F7" s="20">
        <v>108864</v>
      </c>
      <c r="G7" s="20"/>
    </row>
    <row r="8" ht="18" customHeight="1" spans="1:7">
      <c r="A8" s="93" t="s">
        <v>59</v>
      </c>
      <c r="B8" s="93" t="s">
        <v>60</v>
      </c>
      <c r="C8" s="20">
        <v>107460.64</v>
      </c>
      <c r="D8" s="20">
        <v>107460.64</v>
      </c>
      <c r="E8" s="20">
        <v>107460.64</v>
      </c>
      <c r="F8" s="20"/>
      <c r="G8" s="20"/>
    </row>
    <row r="9" ht="18" customHeight="1" spans="1:7">
      <c r="A9" s="94" t="s">
        <v>61</v>
      </c>
      <c r="B9" s="94" t="s">
        <v>62</v>
      </c>
      <c r="C9" s="20">
        <v>107460.64</v>
      </c>
      <c r="D9" s="20">
        <v>107460.64</v>
      </c>
      <c r="E9" s="20">
        <v>107460.64</v>
      </c>
      <c r="F9" s="20"/>
      <c r="G9" s="20"/>
    </row>
    <row r="10" ht="18" customHeight="1" spans="1:7">
      <c r="A10" s="93" t="s">
        <v>63</v>
      </c>
      <c r="B10" s="93" t="s">
        <v>64</v>
      </c>
      <c r="C10" s="20">
        <v>848593</v>
      </c>
      <c r="D10" s="20">
        <v>848593</v>
      </c>
      <c r="E10" s="20">
        <v>739729</v>
      </c>
      <c r="F10" s="20">
        <v>108864</v>
      </c>
      <c r="G10" s="20"/>
    </row>
    <row r="11" ht="18" customHeight="1" spans="1:7">
      <c r="A11" s="94" t="s">
        <v>65</v>
      </c>
      <c r="B11" s="94" t="s">
        <v>66</v>
      </c>
      <c r="C11" s="20">
        <v>848593</v>
      </c>
      <c r="D11" s="20">
        <v>848593</v>
      </c>
      <c r="E11" s="20">
        <v>739729</v>
      </c>
      <c r="F11" s="20">
        <v>108864</v>
      </c>
      <c r="G11" s="20"/>
    </row>
    <row r="12" ht="18" customHeight="1" spans="1:7">
      <c r="A12" s="19" t="s">
        <v>67</v>
      </c>
      <c r="B12" s="19" t="s">
        <v>68</v>
      </c>
      <c r="C12" s="20">
        <v>86623.76</v>
      </c>
      <c r="D12" s="20">
        <v>86623.76</v>
      </c>
      <c r="E12" s="20">
        <v>86623.76</v>
      </c>
      <c r="F12" s="20"/>
      <c r="G12" s="20"/>
    </row>
    <row r="13" ht="18" customHeight="1" spans="1:7">
      <c r="A13" s="93" t="s">
        <v>69</v>
      </c>
      <c r="B13" s="93" t="s">
        <v>70</v>
      </c>
      <c r="C13" s="20">
        <v>86623.76</v>
      </c>
      <c r="D13" s="20">
        <v>86623.76</v>
      </c>
      <c r="E13" s="20">
        <v>86623.76</v>
      </c>
      <c r="F13" s="20"/>
      <c r="G13" s="20"/>
    </row>
    <row r="14" ht="18" customHeight="1" spans="1:7">
      <c r="A14" s="94" t="s">
        <v>71</v>
      </c>
      <c r="B14" s="94" t="s">
        <v>72</v>
      </c>
      <c r="C14" s="20">
        <v>56661.05</v>
      </c>
      <c r="D14" s="20">
        <v>56661.05</v>
      </c>
      <c r="E14" s="20">
        <v>56661.05</v>
      </c>
      <c r="F14" s="20"/>
      <c r="G14" s="20"/>
    </row>
    <row r="15" ht="18" customHeight="1" spans="1:7">
      <c r="A15" s="94" t="s">
        <v>73</v>
      </c>
      <c r="B15" s="94" t="s">
        <v>74</v>
      </c>
      <c r="C15" s="20">
        <v>26981.45</v>
      </c>
      <c r="D15" s="20">
        <v>26981.45</v>
      </c>
      <c r="E15" s="20">
        <v>26981.45</v>
      </c>
      <c r="F15" s="20"/>
      <c r="G15" s="20"/>
    </row>
    <row r="16" ht="18" customHeight="1" spans="1:7">
      <c r="A16" s="94" t="s">
        <v>75</v>
      </c>
      <c r="B16" s="94" t="s">
        <v>76</v>
      </c>
      <c r="C16" s="20">
        <v>2981.26</v>
      </c>
      <c r="D16" s="20">
        <v>2981.26</v>
      </c>
      <c r="E16" s="20">
        <v>2981.26</v>
      </c>
      <c r="F16" s="20"/>
      <c r="G16" s="20"/>
    </row>
    <row r="17" ht="18" customHeight="1" spans="1:7">
      <c r="A17" s="19" t="s">
        <v>77</v>
      </c>
      <c r="B17" s="19" t="s">
        <v>78</v>
      </c>
      <c r="C17" s="20">
        <v>89235.48</v>
      </c>
      <c r="D17" s="20">
        <v>89235.48</v>
      </c>
      <c r="E17" s="20">
        <v>89235.48</v>
      </c>
      <c r="F17" s="20"/>
      <c r="G17" s="20"/>
    </row>
    <row r="18" ht="18" customHeight="1" spans="1:7">
      <c r="A18" s="93" t="s">
        <v>79</v>
      </c>
      <c r="B18" s="93" t="s">
        <v>80</v>
      </c>
      <c r="C18" s="20">
        <v>89235.48</v>
      </c>
      <c r="D18" s="20">
        <v>89235.48</v>
      </c>
      <c r="E18" s="20">
        <v>89235.48</v>
      </c>
      <c r="F18" s="20"/>
      <c r="G18" s="20"/>
    </row>
    <row r="19" ht="18" customHeight="1" spans="1:7">
      <c r="A19" s="94" t="s">
        <v>81</v>
      </c>
      <c r="B19" s="94" t="s">
        <v>82</v>
      </c>
      <c r="C19" s="20">
        <v>89235.48</v>
      </c>
      <c r="D19" s="20">
        <v>89235.48</v>
      </c>
      <c r="E19" s="20">
        <v>89235.48</v>
      </c>
      <c r="F19" s="20"/>
      <c r="G19" s="20"/>
    </row>
    <row r="20" ht="18" customHeight="1" spans="1:7">
      <c r="A20" s="158" t="s">
        <v>83</v>
      </c>
      <c r="B20" s="159" t="s">
        <v>83</v>
      </c>
      <c r="C20" s="20">
        <v>1131912.88</v>
      </c>
      <c r="D20" s="20">
        <v>1131912.88</v>
      </c>
      <c r="E20" s="20">
        <v>1023048.88</v>
      </c>
      <c r="F20" s="20">
        <v>108864</v>
      </c>
      <c r="G20" s="20"/>
    </row>
  </sheetData>
  <mergeCells count="7">
    <mergeCell ref="A2:G2"/>
    <mergeCell ref="A3:E3"/>
    <mergeCell ref="A4:B4"/>
    <mergeCell ref="D4:F4"/>
    <mergeCell ref="A20:B20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47"/>
      <c r="B1" s="147"/>
      <c r="C1" s="67"/>
      <c r="D1" s="148"/>
      <c r="F1" s="149" t="s">
        <v>104</v>
      </c>
    </row>
    <row r="2" ht="32.25" customHeight="1" spans="1:6">
      <c r="A2" s="102" t="str">
        <f>"2025"&amp;"年一般公共预算“三公”经费支出预算表"</f>
        <v>2025年一般公共预算“三公”经费支出预算表</v>
      </c>
      <c r="B2" s="150"/>
      <c r="C2" s="150"/>
      <c r="D2" s="150"/>
      <c r="E2" s="150"/>
      <c r="F2" s="150"/>
    </row>
    <row r="3" ht="18.75" customHeight="1" spans="1:6">
      <c r="A3" s="151" t="str">
        <f>"单位名称："&amp;"景洪市红十字会"</f>
        <v>单位名称：景洪市红十字会</v>
      </c>
      <c r="B3" s="150"/>
      <c r="C3" s="150"/>
      <c r="D3" s="150"/>
      <c r="E3" s="150"/>
      <c r="F3" s="34" t="s">
        <v>105</v>
      </c>
    </row>
    <row r="4" ht="19.5" customHeight="1" spans="1:6">
      <c r="A4" s="9" t="s">
        <v>106</v>
      </c>
      <c r="B4" s="25" t="s">
        <v>107</v>
      </c>
      <c r="C4" s="10" t="s">
        <v>108</v>
      </c>
      <c r="D4" s="11"/>
      <c r="E4" s="12"/>
      <c r="F4" s="25" t="s">
        <v>109</v>
      </c>
    </row>
    <row r="5" ht="19.5" customHeight="1" spans="1:6">
      <c r="A5" s="16"/>
      <c r="B5" s="27"/>
      <c r="C5" s="17" t="s">
        <v>31</v>
      </c>
      <c r="D5" s="17" t="s">
        <v>110</v>
      </c>
      <c r="E5" s="17" t="s">
        <v>111</v>
      </c>
      <c r="F5" s="27"/>
    </row>
    <row r="6" ht="18.75" customHeight="1" spans="1:6">
      <c r="A6" s="38">
        <v>1</v>
      </c>
      <c r="B6" s="38">
        <v>2</v>
      </c>
      <c r="C6" s="35">
        <v>3</v>
      </c>
      <c r="D6" s="38">
        <v>4</v>
      </c>
      <c r="E6" s="38">
        <v>5</v>
      </c>
      <c r="F6" s="38">
        <v>6</v>
      </c>
    </row>
    <row r="7" ht="24" customHeight="1" spans="1:6">
      <c r="A7" s="20">
        <v>8185.83</v>
      </c>
      <c r="B7" s="20"/>
      <c r="C7" s="20"/>
      <c r="D7" s="20"/>
      <c r="E7" s="20"/>
      <c r="F7" s="20">
        <v>8185.83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4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135"/>
      <c r="D1" s="136"/>
      <c r="E1" s="136"/>
      <c r="F1" s="136"/>
      <c r="G1" s="136"/>
      <c r="H1" s="68"/>
      <c r="I1" s="68"/>
      <c r="J1" s="2"/>
      <c r="K1" s="68"/>
      <c r="L1" s="68"/>
      <c r="M1" s="68"/>
      <c r="N1" s="68"/>
      <c r="O1" s="2"/>
      <c r="P1" s="2"/>
      <c r="Q1" s="2"/>
      <c r="R1" s="68"/>
      <c r="V1" s="135"/>
      <c r="X1" s="3" t="s">
        <v>112</v>
      </c>
    </row>
    <row r="2" ht="39.75" customHeight="1" spans="1:24">
      <c r="A2" s="137" t="str">
        <f>"2025"&amp;"年部门基本支出预算表"</f>
        <v>2025年部门基本支出预算表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ht="18.75" customHeight="1" spans="1:24">
      <c r="A3" s="5" t="str">
        <f>"单位名称："&amp;"景洪市红十字会"</f>
        <v>单位名称：景洪市红十字会</v>
      </c>
      <c r="B3" s="5"/>
      <c r="C3" s="5"/>
      <c r="D3" s="5"/>
      <c r="E3" s="5"/>
      <c r="F3" s="5"/>
      <c r="G3" s="5"/>
      <c r="H3" s="138"/>
      <c r="I3" s="138"/>
      <c r="J3" s="6"/>
      <c r="K3" s="138"/>
      <c r="L3" s="138"/>
      <c r="M3" s="138"/>
      <c r="N3" s="138"/>
      <c r="O3" s="6"/>
      <c r="P3" s="6"/>
      <c r="Q3" s="6"/>
      <c r="R3" s="138"/>
      <c r="S3" s="33"/>
      <c r="T3" s="33"/>
      <c r="U3" s="33"/>
      <c r="V3" s="146"/>
      <c r="W3" s="33"/>
      <c r="X3" s="7" t="s">
        <v>105</v>
      </c>
    </row>
    <row r="4" ht="18" customHeight="1" spans="1:24">
      <c r="A4" s="8" t="s">
        <v>113</v>
      </c>
      <c r="B4" s="8" t="s">
        <v>114</v>
      </c>
      <c r="C4" s="8" t="s">
        <v>115</v>
      </c>
      <c r="D4" s="8" t="s">
        <v>116</v>
      </c>
      <c r="E4" s="8" t="s">
        <v>117</v>
      </c>
      <c r="F4" s="8" t="s">
        <v>118</v>
      </c>
      <c r="G4" s="8" t="s">
        <v>119</v>
      </c>
      <c r="H4" s="139" t="s">
        <v>120</v>
      </c>
      <c r="I4" s="142" t="s">
        <v>120</v>
      </c>
      <c r="J4" s="142"/>
      <c r="K4" s="142"/>
      <c r="L4" s="142"/>
      <c r="M4" s="142"/>
      <c r="N4" s="142"/>
      <c r="O4" s="142"/>
      <c r="P4" s="142"/>
      <c r="Q4" s="142"/>
      <c r="R4" s="142" t="s">
        <v>35</v>
      </c>
      <c r="S4" s="142" t="s">
        <v>51</v>
      </c>
      <c r="T4" s="142"/>
      <c r="U4" s="142"/>
      <c r="V4" s="142"/>
      <c r="W4" s="142"/>
      <c r="X4" s="143"/>
    </row>
    <row r="5" ht="18" customHeight="1" spans="1:24">
      <c r="A5" s="13"/>
      <c r="B5" s="13"/>
      <c r="C5" s="13"/>
      <c r="D5" s="13"/>
      <c r="E5" s="13"/>
      <c r="F5" s="13"/>
      <c r="G5" s="13"/>
      <c r="H5" s="103" t="s">
        <v>121</v>
      </c>
      <c r="I5" s="139" t="s">
        <v>32</v>
      </c>
      <c r="J5" s="142"/>
      <c r="K5" s="142"/>
      <c r="L5" s="142"/>
      <c r="M5" s="142"/>
      <c r="N5" s="143"/>
      <c r="O5" s="10" t="s">
        <v>122</v>
      </c>
      <c r="P5" s="11"/>
      <c r="Q5" s="12"/>
      <c r="R5" s="8" t="s">
        <v>35</v>
      </c>
      <c r="S5" s="139" t="s">
        <v>51</v>
      </c>
      <c r="T5" s="142" t="s">
        <v>38</v>
      </c>
      <c r="U5" s="142" t="s">
        <v>51</v>
      </c>
      <c r="V5" s="142" t="s">
        <v>40</v>
      </c>
      <c r="W5" s="142" t="s">
        <v>41</v>
      </c>
      <c r="X5" s="143" t="s">
        <v>42</v>
      </c>
    </row>
    <row r="6" ht="18.75" customHeight="1" spans="1:24">
      <c r="A6" s="13"/>
      <c r="B6" s="13"/>
      <c r="C6" s="13"/>
      <c r="D6" s="13"/>
      <c r="E6" s="13"/>
      <c r="F6" s="13"/>
      <c r="G6" s="13"/>
      <c r="H6" s="140"/>
      <c r="I6" s="144" t="s">
        <v>123</v>
      </c>
      <c r="J6" s="145" t="s">
        <v>124</v>
      </c>
      <c r="K6" s="8" t="s">
        <v>125</v>
      </c>
      <c r="L6" s="8" t="s">
        <v>126</v>
      </c>
      <c r="M6" s="8" t="s">
        <v>127</v>
      </c>
      <c r="N6" s="8" t="s">
        <v>128</v>
      </c>
      <c r="O6" s="8" t="s">
        <v>32</v>
      </c>
      <c r="P6" s="8" t="s">
        <v>33</v>
      </c>
      <c r="Q6" s="8" t="s">
        <v>34</v>
      </c>
      <c r="R6" s="13"/>
      <c r="S6" s="8" t="s">
        <v>31</v>
      </c>
      <c r="T6" s="8" t="s">
        <v>38</v>
      </c>
      <c r="U6" s="8" t="s">
        <v>129</v>
      </c>
      <c r="V6" s="8" t="s">
        <v>40</v>
      </c>
      <c r="W6" s="8" t="s">
        <v>41</v>
      </c>
      <c r="X6" s="8" t="s">
        <v>42</v>
      </c>
    </row>
    <row r="7" ht="37.5" customHeight="1" spans="1:24">
      <c r="A7" s="15"/>
      <c r="B7" s="15"/>
      <c r="C7" s="15"/>
      <c r="D7" s="15"/>
      <c r="E7" s="15"/>
      <c r="F7" s="15"/>
      <c r="G7" s="15"/>
      <c r="H7" s="106"/>
      <c r="I7" s="88" t="s">
        <v>31</v>
      </c>
      <c r="J7" s="88" t="s">
        <v>130</v>
      </c>
      <c r="K7" s="15" t="s">
        <v>124</v>
      </c>
      <c r="L7" s="15" t="s">
        <v>126</v>
      </c>
      <c r="M7" s="15" t="s">
        <v>127</v>
      </c>
      <c r="N7" s="15" t="s">
        <v>128</v>
      </c>
      <c r="O7" s="15" t="s">
        <v>126</v>
      </c>
      <c r="P7" s="15" t="s">
        <v>127</v>
      </c>
      <c r="Q7" s="15" t="s">
        <v>128</v>
      </c>
      <c r="R7" s="15" t="s">
        <v>35</v>
      </c>
      <c r="S7" s="15" t="s">
        <v>31</v>
      </c>
      <c r="T7" s="15" t="s">
        <v>38</v>
      </c>
      <c r="U7" s="15" t="s">
        <v>129</v>
      </c>
      <c r="V7" s="15" t="s">
        <v>40</v>
      </c>
      <c r="W7" s="15" t="s">
        <v>41</v>
      </c>
      <c r="X7" s="15" t="s">
        <v>42</v>
      </c>
    </row>
    <row r="8" ht="19.5" customHeight="1" spans="1:24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141">
        <v>23</v>
      </c>
      <c r="X8" s="141">
        <v>24</v>
      </c>
    </row>
    <row r="9" ht="21" customHeight="1" spans="1:24">
      <c r="A9" s="19" t="s">
        <v>44</v>
      </c>
      <c r="B9" s="19"/>
      <c r="C9" s="19"/>
      <c r="D9" s="19"/>
      <c r="E9" s="19"/>
      <c r="F9" s="19"/>
      <c r="G9" s="19"/>
      <c r="H9" s="20">
        <v>1131912.88</v>
      </c>
      <c r="I9" s="20">
        <v>1131912.88</v>
      </c>
      <c r="J9" s="20"/>
      <c r="K9" s="20"/>
      <c r="L9" s="20"/>
      <c r="M9" s="20">
        <v>1131912.88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ht="21" customHeight="1" spans="1:24">
      <c r="A10" s="93" t="s">
        <v>44</v>
      </c>
      <c r="B10" s="19" t="s">
        <v>131</v>
      </c>
      <c r="C10" s="19" t="s">
        <v>132</v>
      </c>
      <c r="D10" s="19" t="s">
        <v>65</v>
      </c>
      <c r="E10" s="19" t="s">
        <v>66</v>
      </c>
      <c r="F10" s="19" t="s">
        <v>133</v>
      </c>
      <c r="G10" s="19" t="s">
        <v>134</v>
      </c>
      <c r="H10" s="20">
        <v>258348</v>
      </c>
      <c r="I10" s="20">
        <v>258348</v>
      </c>
      <c r="J10" s="20"/>
      <c r="K10" s="20"/>
      <c r="L10" s="20"/>
      <c r="M10" s="20">
        <v>258348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3" t="s">
        <v>44</v>
      </c>
      <c r="B11" s="19" t="s">
        <v>131</v>
      </c>
      <c r="C11" s="19" t="s">
        <v>132</v>
      </c>
      <c r="D11" s="19" t="s">
        <v>65</v>
      </c>
      <c r="E11" s="19" t="s">
        <v>66</v>
      </c>
      <c r="F11" s="19" t="s">
        <v>135</v>
      </c>
      <c r="G11" s="19" t="s">
        <v>136</v>
      </c>
      <c r="H11" s="20">
        <v>327852</v>
      </c>
      <c r="I11" s="20">
        <v>327852</v>
      </c>
      <c r="J11" s="20"/>
      <c r="K11" s="20"/>
      <c r="L11" s="20"/>
      <c r="M11" s="20">
        <v>327852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ht="21" customHeight="1" spans="1:24">
      <c r="A12" s="93" t="s">
        <v>44</v>
      </c>
      <c r="B12" s="19" t="s">
        <v>131</v>
      </c>
      <c r="C12" s="19" t="s">
        <v>132</v>
      </c>
      <c r="D12" s="19" t="s">
        <v>65</v>
      </c>
      <c r="E12" s="19" t="s">
        <v>66</v>
      </c>
      <c r="F12" s="19" t="s">
        <v>137</v>
      </c>
      <c r="G12" s="19" t="s">
        <v>138</v>
      </c>
      <c r="H12" s="20">
        <v>21529</v>
      </c>
      <c r="I12" s="20">
        <v>21529</v>
      </c>
      <c r="J12" s="20"/>
      <c r="K12" s="20"/>
      <c r="L12" s="20"/>
      <c r="M12" s="20">
        <v>21529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ht="21" customHeight="1" spans="1:24">
      <c r="A13" s="93" t="s">
        <v>44</v>
      </c>
      <c r="B13" s="19" t="s">
        <v>139</v>
      </c>
      <c r="C13" s="19" t="s">
        <v>140</v>
      </c>
      <c r="D13" s="19" t="s">
        <v>61</v>
      </c>
      <c r="E13" s="19" t="s">
        <v>62</v>
      </c>
      <c r="F13" s="19" t="s">
        <v>141</v>
      </c>
      <c r="G13" s="19" t="s">
        <v>142</v>
      </c>
      <c r="H13" s="20">
        <v>107460.64</v>
      </c>
      <c r="I13" s="20">
        <v>107460.64</v>
      </c>
      <c r="J13" s="20"/>
      <c r="K13" s="20"/>
      <c r="L13" s="20"/>
      <c r="M13" s="20">
        <v>107460.64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ht="21" customHeight="1" spans="1:24">
      <c r="A14" s="93" t="s">
        <v>44</v>
      </c>
      <c r="B14" s="19" t="s">
        <v>139</v>
      </c>
      <c r="C14" s="19" t="s">
        <v>140</v>
      </c>
      <c r="D14" s="19" t="s">
        <v>71</v>
      </c>
      <c r="E14" s="19" t="s">
        <v>72</v>
      </c>
      <c r="F14" s="19" t="s">
        <v>143</v>
      </c>
      <c r="G14" s="19" t="s">
        <v>144</v>
      </c>
      <c r="H14" s="20">
        <v>56661.05</v>
      </c>
      <c r="I14" s="20">
        <v>56661.05</v>
      </c>
      <c r="J14" s="20"/>
      <c r="K14" s="20"/>
      <c r="L14" s="20"/>
      <c r="M14" s="20">
        <v>56661.05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ht="21" customHeight="1" spans="1:24">
      <c r="A15" s="93" t="s">
        <v>44</v>
      </c>
      <c r="B15" s="19" t="s">
        <v>139</v>
      </c>
      <c r="C15" s="19" t="s">
        <v>140</v>
      </c>
      <c r="D15" s="19" t="s">
        <v>73</v>
      </c>
      <c r="E15" s="19" t="s">
        <v>74</v>
      </c>
      <c r="F15" s="19" t="s">
        <v>145</v>
      </c>
      <c r="G15" s="19" t="s">
        <v>146</v>
      </c>
      <c r="H15" s="20">
        <v>26981.45</v>
      </c>
      <c r="I15" s="20">
        <v>26981.45</v>
      </c>
      <c r="J15" s="20"/>
      <c r="K15" s="20"/>
      <c r="L15" s="20"/>
      <c r="M15" s="20">
        <v>26981.45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ht="21" customHeight="1" spans="1:24">
      <c r="A16" s="93" t="s">
        <v>44</v>
      </c>
      <c r="B16" s="19" t="s">
        <v>139</v>
      </c>
      <c r="C16" s="19" t="s">
        <v>140</v>
      </c>
      <c r="D16" s="19" t="s">
        <v>75</v>
      </c>
      <c r="E16" s="19" t="s">
        <v>76</v>
      </c>
      <c r="F16" s="19" t="s">
        <v>147</v>
      </c>
      <c r="G16" s="19" t="s">
        <v>148</v>
      </c>
      <c r="H16" s="20">
        <v>1638</v>
      </c>
      <c r="I16" s="20">
        <v>1638</v>
      </c>
      <c r="J16" s="20"/>
      <c r="K16" s="20"/>
      <c r="L16" s="20"/>
      <c r="M16" s="20">
        <v>1638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ht="21" customHeight="1" spans="1:24">
      <c r="A17" s="93" t="s">
        <v>44</v>
      </c>
      <c r="B17" s="19" t="s">
        <v>139</v>
      </c>
      <c r="C17" s="19" t="s">
        <v>140</v>
      </c>
      <c r="D17" s="19" t="s">
        <v>75</v>
      </c>
      <c r="E17" s="19" t="s">
        <v>76</v>
      </c>
      <c r="F17" s="19" t="s">
        <v>147</v>
      </c>
      <c r="G17" s="19" t="s">
        <v>148</v>
      </c>
      <c r="H17" s="20">
        <v>1343.26</v>
      </c>
      <c r="I17" s="20">
        <v>1343.26</v>
      </c>
      <c r="J17" s="20"/>
      <c r="K17" s="20"/>
      <c r="L17" s="20"/>
      <c r="M17" s="20">
        <v>1343.26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ht="21" customHeight="1" spans="1:24">
      <c r="A18" s="93" t="s">
        <v>44</v>
      </c>
      <c r="B18" s="19" t="s">
        <v>149</v>
      </c>
      <c r="C18" s="19" t="s">
        <v>82</v>
      </c>
      <c r="D18" s="19" t="s">
        <v>81</v>
      </c>
      <c r="E18" s="19" t="s">
        <v>82</v>
      </c>
      <c r="F18" s="19" t="s">
        <v>150</v>
      </c>
      <c r="G18" s="19" t="s">
        <v>82</v>
      </c>
      <c r="H18" s="20">
        <v>89235.48</v>
      </c>
      <c r="I18" s="20">
        <v>89235.48</v>
      </c>
      <c r="J18" s="20"/>
      <c r="K18" s="20"/>
      <c r="L18" s="20"/>
      <c r="M18" s="20">
        <v>89235.48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ht="21" customHeight="1" spans="1:24">
      <c r="A19" s="93" t="s">
        <v>44</v>
      </c>
      <c r="B19" s="19" t="s">
        <v>151</v>
      </c>
      <c r="C19" s="19" t="s">
        <v>152</v>
      </c>
      <c r="D19" s="19" t="s">
        <v>65</v>
      </c>
      <c r="E19" s="19" t="s">
        <v>66</v>
      </c>
      <c r="F19" s="19" t="s">
        <v>153</v>
      </c>
      <c r="G19" s="19" t="s">
        <v>154</v>
      </c>
      <c r="H19" s="20">
        <v>52800</v>
      </c>
      <c r="I19" s="20">
        <v>52800</v>
      </c>
      <c r="J19" s="20"/>
      <c r="K19" s="20"/>
      <c r="L19" s="20"/>
      <c r="M19" s="20">
        <v>52800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ht="21" customHeight="1" spans="1:24">
      <c r="A20" s="93" t="s">
        <v>44</v>
      </c>
      <c r="B20" s="19" t="s">
        <v>155</v>
      </c>
      <c r="C20" s="19" t="s">
        <v>156</v>
      </c>
      <c r="D20" s="19" t="s">
        <v>65</v>
      </c>
      <c r="E20" s="19" t="s">
        <v>66</v>
      </c>
      <c r="F20" s="19" t="s">
        <v>157</v>
      </c>
      <c r="G20" s="19" t="s">
        <v>156</v>
      </c>
      <c r="H20" s="20">
        <v>15420</v>
      </c>
      <c r="I20" s="20">
        <v>15420</v>
      </c>
      <c r="J20" s="20"/>
      <c r="K20" s="20"/>
      <c r="L20" s="20"/>
      <c r="M20" s="20">
        <v>15420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ht="21" customHeight="1" spans="1:24">
      <c r="A21" s="93" t="s">
        <v>44</v>
      </c>
      <c r="B21" s="19" t="s">
        <v>158</v>
      </c>
      <c r="C21" s="19" t="s">
        <v>159</v>
      </c>
      <c r="D21" s="19" t="s">
        <v>65</v>
      </c>
      <c r="E21" s="19" t="s">
        <v>66</v>
      </c>
      <c r="F21" s="19" t="s">
        <v>160</v>
      </c>
      <c r="G21" s="19" t="s">
        <v>159</v>
      </c>
      <c r="H21" s="20">
        <v>144</v>
      </c>
      <c r="I21" s="20">
        <v>144</v>
      </c>
      <c r="J21" s="20"/>
      <c r="K21" s="20"/>
      <c r="L21" s="20"/>
      <c r="M21" s="20">
        <v>144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ht="21" customHeight="1" spans="1:24">
      <c r="A22" s="93" t="s">
        <v>44</v>
      </c>
      <c r="B22" s="19" t="s">
        <v>161</v>
      </c>
      <c r="C22" s="19" t="s">
        <v>162</v>
      </c>
      <c r="D22" s="19" t="s">
        <v>65</v>
      </c>
      <c r="E22" s="19" t="s">
        <v>66</v>
      </c>
      <c r="F22" s="19" t="s">
        <v>163</v>
      </c>
      <c r="G22" s="19" t="s">
        <v>164</v>
      </c>
      <c r="H22" s="20">
        <v>5358</v>
      </c>
      <c r="I22" s="20">
        <v>5358</v>
      </c>
      <c r="J22" s="20"/>
      <c r="K22" s="20"/>
      <c r="L22" s="20"/>
      <c r="M22" s="20">
        <v>5358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ht="21" customHeight="1" spans="1:24">
      <c r="A23" s="93" t="s">
        <v>44</v>
      </c>
      <c r="B23" s="19" t="s">
        <v>161</v>
      </c>
      <c r="C23" s="19" t="s">
        <v>162</v>
      </c>
      <c r="D23" s="19" t="s">
        <v>65</v>
      </c>
      <c r="E23" s="19" t="s">
        <v>66</v>
      </c>
      <c r="F23" s="19" t="s">
        <v>165</v>
      </c>
      <c r="G23" s="19" t="s">
        <v>166</v>
      </c>
      <c r="H23" s="20">
        <v>3370</v>
      </c>
      <c r="I23" s="20">
        <v>3370</v>
      </c>
      <c r="J23" s="20"/>
      <c r="K23" s="20"/>
      <c r="L23" s="20"/>
      <c r="M23" s="20">
        <v>3370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ht="21" customHeight="1" spans="1:24">
      <c r="A24" s="93" t="s">
        <v>44</v>
      </c>
      <c r="B24" s="19" t="s">
        <v>161</v>
      </c>
      <c r="C24" s="19" t="s">
        <v>162</v>
      </c>
      <c r="D24" s="19" t="s">
        <v>65</v>
      </c>
      <c r="E24" s="19" t="s">
        <v>66</v>
      </c>
      <c r="F24" s="19" t="s">
        <v>167</v>
      </c>
      <c r="G24" s="19" t="s">
        <v>168</v>
      </c>
      <c r="H24" s="20">
        <v>300</v>
      </c>
      <c r="I24" s="20">
        <v>300</v>
      </c>
      <c r="J24" s="20"/>
      <c r="K24" s="20"/>
      <c r="L24" s="20"/>
      <c r="M24" s="20">
        <v>300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ht="21" customHeight="1" spans="1:24">
      <c r="A25" s="93" t="s">
        <v>44</v>
      </c>
      <c r="B25" s="19" t="s">
        <v>161</v>
      </c>
      <c r="C25" s="19" t="s">
        <v>162</v>
      </c>
      <c r="D25" s="19" t="s">
        <v>65</v>
      </c>
      <c r="E25" s="19" t="s">
        <v>66</v>
      </c>
      <c r="F25" s="19" t="s">
        <v>169</v>
      </c>
      <c r="G25" s="19" t="s">
        <v>170</v>
      </c>
      <c r="H25" s="20">
        <v>1200</v>
      </c>
      <c r="I25" s="20">
        <v>1200</v>
      </c>
      <c r="J25" s="20"/>
      <c r="K25" s="20"/>
      <c r="L25" s="20"/>
      <c r="M25" s="20">
        <v>1200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ht="21" customHeight="1" spans="1:24">
      <c r="A26" s="93" t="s">
        <v>44</v>
      </c>
      <c r="B26" s="19" t="s">
        <v>161</v>
      </c>
      <c r="C26" s="19" t="s">
        <v>162</v>
      </c>
      <c r="D26" s="19" t="s">
        <v>65</v>
      </c>
      <c r="E26" s="19" t="s">
        <v>66</v>
      </c>
      <c r="F26" s="19" t="s">
        <v>171</v>
      </c>
      <c r="G26" s="19" t="s">
        <v>172</v>
      </c>
      <c r="H26" s="20">
        <v>6840</v>
      </c>
      <c r="I26" s="20">
        <v>6840</v>
      </c>
      <c r="J26" s="20"/>
      <c r="K26" s="20"/>
      <c r="L26" s="20"/>
      <c r="M26" s="20">
        <v>6840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ht="21" customHeight="1" spans="1:24">
      <c r="A27" s="93" t="s">
        <v>44</v>
      </c>
      <c r="B27" s="19" t="s">
        <v>161</v>
      </c>
      <c r="C27" s="19" t="s">
        <v>162</v>
      </c>
      <c r="D27" s="19" t="s">
        <v>65</v>
      </c>
      <c r="E27" s="19" t="s">
        <v>66</v>
      </c>
      <c r="F27" s="19" t="s">
        <v>173</v>
      </c>
      <c r="G27" s="19" t="s">
        <v>174</v>
      </c>
      <c r="H27" s="20">
        <v>432</v>
      </c>
      <c r="I27" s="20">
        <v>432</v>
      </c>
      <c r="J27" s="20"/>
      <c r="K27" s="20"/>
      <c r="L27" s="20"/>
      <c r="M27" s="20">
        <v>432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ht="21" customHeight="1" spans="1:24">
      <c r="A28" s="93" t="s">
        <v>44</v>
      </c>
      <c r="B28" s="19" t="s">
        <v>161</v>
      </c>
      <c r="C28" s="19" t="s">
        <v>162</v>
      </c>
      <c r="D28" s="19" t="s">
        <v>65</v>
      </c>
      <c r="E28" s="19" t="s">
        <v>66</v>
      </c>
      <c r="F28" s="19" t="s">
        <v>175</v>
      </c>
      <c r="G28" s="19" t="s">
        <v>176</v>
      </c>
      <c r="H28" s="20">
        <v>5000</v>
      </c>
      <c r="I28" s="20">
        <v>5000</v>
      </c>
      <c r="J28" s="20"/>
      <c r="K28" s="20"/>
      <c r="L28" s="20"/>
      <c r="M28" s="20">
        <v>5000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ht="21" customHeight="1" spans="1:24">
      <c r="A29" s="93" t="s">
        <v>44</v>
      </c>
      <c r="B29" s="19" t="s">
        <v>161</v>
      </c>
      <c r="C29" s="19" t="s">
        <v>162</v>
      </c>
      <c r="D29" s="19" t="s">
        <v>65</v>
      </c>
      <c r="E29" s="19" t="s">
        <v>66</v>
      </c>
      <c r="F29" s="19" t="s">
        <v>177</v>
      </c>
      <c r="G29" s="19" t="s">
        <v>178</v>
      </c>
      <c r="H29" s="20">
        <v>3000</v>
      </c>
      <c r="I29" s="20">
        <v>3000</v>
      </c>
      <c r="J29" s="20"/>
      <c r="K29" s="20"/>
      <c r="L29" s="20"/>
      <c r="M29" s="20">
        <v>3000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ht="21" customHeight="1" spans="1:24">
      <c r="A30" s="93" t="s">
        <v>44</v>
      </c>
      <c r="B30" s="19" t="s">
        <v>161</v>
      </c>
      <c r="C30" s="19" t="s">
        <v>162</v>
      </c>
      <c r="D30" s="19" t="s">
        <v>65</v>
      </c>
      <c r="E30" s="19" t="s">
        <v>66</v>
      </c>
      <c r="F30" s="19" t="s">
        <v>179</v>
      </c>
      <c r="G30" s="19" t="s">
        <v>180</v>
      </c>
      <c r="H30" s="20">
        <v>13000</v>
      </c>
      <c r="I30" s="20">
        <v>13000</v>
      </c>
      <c r="J30" s="20"/>
      <c r="K30" s="20"/>
      <c r="L30" s="20"/>
      <c r="M30" s="20">
        <v>13000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ht="21" customHeight="1" spans="1:24">
      <c r="A31" s="93" t="s">
        <v>44</v>
      </c>
      <c r="B31" s="19" t="s">
        <v>161</v>
      </c>
      <c r="C31" s="19" t="s">
        <v>162</v>
      </c>
      <c r="D31" s="19" t="s">
        <v>65</v>
      </c>
      <c r="E31" s="19" t="s">
        <v>66</v>
      </c>
      <c r="F31" s="19" t="s">
        <v>181</v>
      </c>
      <c r="G31" s="19" t="s">
        <v>182</v>
      </c>
      <c r="H31" s="20">
        <v>1000</v>
      </c>
      <c r="I31" s="20">
        <v>1000</v>
      </c>
      <c r="J31" s="20"/>
      <c r="K31" s="20"/>
      <c r="L31" s="20"/>
      <c r="M31" s="20">
        <v>1000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ht="21" customHeight="1" spans="1:24">
      <c r="A32" s="93" t="s">
        <v>44</v>
      </c>
      <c r="B32" s="19" t="s">
        <v>183</v>
      </c>
      <c r="C32" s="19" t="s">
        <v>184</v>
      </c>
      <c r="D32" s="19" t="s">
        <v>65</v>
      </c>
      <c r="E32" s="19" t="s">
        <v>66</v>
      </c>
      <c r="F32" s="19" t="s">
        <v>137</v>
      </c>
      <c r="G32" s="19" t="s">
        <v>138</v>
      </c>
      <c r="H32" s="20">
        <v>132000</v>
      </c>
      <c r="I32" s="20">
        <v>132000</v>
      </c>
      <c r="J32" s="20"/>
      <c r="K32" s="20"/>
      <c r="L32" s="20"/>
      <c r="M32" s="20">
        <v>132000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ht="21" customHeight="1" spans="1:24">
      <c r="A33" s="93" t="s">
        <v>44</v>
      </c>
      <c r="B33" s="19" t="s">
        <v>185</v>
      </c>
      <c r="C33" s="19" t="s">
        <v>109</v>
      </c>
      <c r="D33" s="19" t="s">
        <v>65</v>
      </c>
      <c r="E33" s="19" t="s">
        <v>66</v>
      </c>
      <c r="F33" s="19" t="s">
        <v>186</v>
      </c>
      <c r="G33" s="19" t="s">
        <v>109</v>
      </c>
      <c r="H33" s="20">
        <v>1000</v>
      </c>
      <c r="I33" s="20">
        <v>1000</v>
      </c>
      <c r="J33" s="20"/>
      <c r="K33" s="20"/>
      <c r="L33" s="20"/>
      <c r="M33" s="20">
        <v>1000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ht="21" customHeight="1" spans="1:24">
      <c r="A34" s="22" t="s">
        <v>83</v>
      </c>
      <c r="B34" s="23"/>
      <c r="C34" s="23"/>
      <c r="D34" s="23"/>
      <c r="E34" s="23"/>
      <c r="F34" s="23"/>
      <c r="G34" s="24"/>
      <c r="H34" s="20">
        <v>1131912.88</v>
      </c>
      <c r="I34" s="20">
        <v>1131912.88</v>
      </c>
      <c r="J34" s="20"/>
      <c r="K34" s="20"/>
      <c r="L34" s="20"/>
      <c r="M34" s="20">
        <v>1131912.88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2" sqref="A12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114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14"/>
      <c r="W1" s="30" t="s">
        <v>187</v>
      </c>
    </row>
    <row r="2" ht="41.25" customHeight="1" spans="1:23">
      <c r="A2" s="4" t="str">
        <f>"2025"&amp;"年部门项目支出预算表"</f>
        <v>2025年部门项目支出预算表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9.5" customHeight="1" spans="1:23">
      <c r="A3" s="5" t="str">
        <f>"单位名称："&amp;"景洪市红十字会"</f>
        <v>单位名称：景洪市红十字会</v>
      </c>
      <c r="B3" s="5"/>
      <c r="C3" s="5"/>
      <c r="D3" s="5"/>
      <c r="E3" s="5"/>
      <c r="F3" s="5"/>
      <c r="G3" s="5"/>
      <c r="H3" s="5"/>
      <c r="I3" s="122"/>
      <c r="J3" s="122"/>
      <c r="K3" s="122"/>
      <c r="L3" s="122"/>
      <c r="M3" s="122"/>
      <c r="N3" s="122"/>
      <c r="O3" s="122"/>
      <c r="P3" s="122"/>
      <c r="Q3" s="122"/>
      <c r="R3" s="48"/>
      <c r="S3" s="48"/>
      <c r="T3" s="48"/>
      <c r="U3" s="134"/>
      <c r="V3" s="48"/>
      <c r="W3" s="97" t="s">
        <v>105</v>
      </c>
    </row>
    <row r="4" ht="21.75" customHeight="1" spans="1:23">
      <c r="A4" s="115" t="s">
        <v>188</v>
      </c>
      <c r="B4" s="116" t="s">
        <v>114</v>
      </c>
      <c r="C4" s="115" t="s">
        <v>115</v>
      </c>
      <c r="D4" s="115" t="s">
        <v>189</v>
      </c>
      <c r="E4" s="116" t="s">
        <v>116</v>
      </c>
      <c r="F4" s="116" t="s">
        <v>117</v>
      </c>
      <c r="G4" s="116" t="s">
        <v>190</v>
      </c>
      <c r="H4" s="116" t="s">
        <v>191</v>
      </c>
      <c r="I4" s="123" t="s">
        <v>29</v>
      </c>
      <c r="J4" s="124" t="s">
        <v>192</v>
      </c>
      <c r="K4" s="125"/>
      <c r="L4" s="125"/>
      <c r="M4" s="126"/>
      <c r="N4" s="124" t="s">
        <v>122</v>
      </c>
      <c r="O4" s="125"/>
      <c r="P4" s="126"/>
      <c r="Q4" s="116" t="s">
        <v>35</v>
      </c>
      <c r="R4" s="124" t="s">
        <v>51</v>
      </c>
      <c r="S4" s="125"/>
      <c r="T4" s="125"/>
      <c r="U4" s="125"/>
      <c r="V4" s="125"/>
      <c r="W4" s="126"/>
    </row>
    <row r="5" ht="21.75" customHeight="1" spans="1:23">
      <c r="A5" s="117"/>
      <c r="B5" s="118"/>
      <c r="C5" s="117"/>
      <c r="D5" s="117"/>
      <c r="E5" s="118"/>
      <c r="F5" s="118"/>
      <c r="G5" s="118"/>
      <c r="H5" s="118"/>
      <c r="I5" s="127"/>
      <c r="J5" s="128" t="s">
        <v>32</v>
      </c>
      <c r="K5" s="129"/>
      <c r="L5" s="116" t="s">
        <v>33</v>
      </c>
      <c r="M5" s="116" t="s">
        <v>34</v>
      </c>
      <c r="N5" s="116" t="s">
        <v>32</v>
      </c>
      <c r="O5" s="116" t="s">
        <v>33</v>
      </c>
      <c r="P5" s="116" t="s">
        <v>34</v>
      </c>
      <c r="Q5" s="118"/>
      <c r="R5" s="116" t="s">
        <v>31</v>
      </c>
      <c r="S5" s="115" t="s">
        <v>38</v>
      </c>
      <c r="T5" s="115" t="s">
        <v>129</v>
      </c>
      <c r="U5" s="115" t="s">
        <v>40</v>
      </c>
      <c r="V5" s="115" t="s">
        <v>41</v>
      </c>
      <c r="W5" s="115" t="s">
        <v>42</v>
      </c>
    </row>
    <row r="6" ht="21" customHeight="1" spans="1:23">
      <c r="A6" s="117"/>
      <c r="B6" s="118"/>
      <c r="C6" s="117"/>
      <c r="D6" s="117"/>
      <c r="E6" s="118"/>
      <c r="F6" s="118"/>
      <c r="G6" s="118"/>
      <c r="H6" s="118"/>
      <c r="I6" s="127"/>
      <c r="J6" s="130" t="s">
        <v>31</v>
      </c>
      <c r="K6" s="131"/>
      <c r="L6" s="118"/>
      <c r="M6" s="118"/>
      <c r="N6" s="118"/>
      <c r="O6" s="118"/>
      <c r="P6" s="118"/>
      <c r="Q6" s="118"/>
      <c r="R6" s="118"/>
      <c r="S6" s="117"/>
      <c r="T6" s="117"/>
      <c r="U6" s="117"/>
      <c r="V6" s="117"/>
      <c r="W6" s="117"/>
    </row>
    <row r="7" ht="39.75" customHeight="1" spans="1:23">
      <c r="A7" s="119"/>
      <c r="B7" s="120"/>
      <c r="C7" s="119"/>
      <c r="D7" s="119"/>
      <c r="E7" s="120"/>
      <c r="F7" s="120"/>
      <c r="G7" s="120"/>
      <c r="H7" s="120"/>
      <c r="I7" s="132"/>
      <c r="J7" s="133" t="s">
        <v>31</v>
      </c>
      <c r="K7" s="133" t="s">
        <v>193</v>
      </c>
      <c r="L7" s="120"/>
      <c r="M7" s="120"/>
      <c r="N7" s="120"/>
      <c r="O7" s="120"/>
      <c r="P7" s="120"/>
      <c r="Q7" s="120"/>
      <c r="R7" s="120"/>
      <c r="S7" s="119"/>
      <c r="T7" s="119"/>
      <c r="U7" s="119"/>
      <c r="V7" s="119"/>
      <c r="W7" s="119"/>
    </row>
    <row r="8" ht="19.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21.75" customHeight="1" spans="1:23">
      <c r="A9" s="19"/>
      <c r="B9" s="19"/>
      <c r="C9" s="19"/>
      <c r="D9" s="19"/>
      <c r="E9" s="19"/>
      <c r="F9" s="19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ht="21.75" customHeight="1" spans="1:23">
      <c r="A10" s="19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ht="18.75" customHeight="1" spans="1:23">
      <c r="A11" s="22" t="s">
        <v>83</v>
      </c>
      <c r="B11" s="23"/>
      <c r="C11" s="23"/>
      <c r="D11" s="23"/>
      <c r="E11" s="23"/>
      <c r="F11" s="23"/>
      <c r="G11" s="23"/>
      <c r="H11" s="24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customHeight="1" spans="1:1">
      <c r="A12" t="s">
        <v>194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6555555555556" defaultRowHeight="12" customHeight="1" outlineLevelRow="7"/>
  <cols>
    <col min="1" max="1" width="40" customWidth="1"/>
    <col min="2" max="2" width="42.9777777777778" customWidth="1"/>
    <col min="3" max="4" width="19.3222222222222" customWidth="1"/>
    <col min="5" max="5" width="22.3222222222222" customWidth="1"/>
    <col min="6" max="6" width="12.3222222222222" customWidth="1"/>
    <col min="7" max="7" width="22.9777777777778" customWidth="1"/>
    <col min="8" max="9" width="12.3222222222222" customWidth="1"/>
    <col min="10" max="10" width="22" customWidth="1"/>
  </cols>
  <sheetData>
    <row r="1" ht="15" customHeight="1" spans="10:10">
      <c r="J1" s="113" t="s">
        <v>195</v>
      </c>
    </row>
    <row r="2" ht="33" customHeight="1" spans="1:10">
      <c r="A2" s="4" t="str">
        <f>"2025"&amp;"年部门项目支出绩效目标表"</f>
        <v>2025年部门项目支出绩效目标表</v>
      </c>
      <c r="B2" s="4"/>
      <c r="C2" s="4"/>
      <c r="D2" s="4"/>
      <c r="E2" s="4"/>
      <c r="F2" s="4"/>
      <c r="G2" s="4"/>
      <c r="H2" s="4"/>
      <c r="I2" s="4"/>
      <c r="J2" s="4"/>
    </row>
    <row r="3" ht="17.25" customHeight="1" spans="1:10">
      <c r="A3" s="5" t="str">
        <f>"单位名称："&amp;"景洪市红十字会"</f>
        <v>单位名称：景洪市红十字会</v>
      </c>
      <c r="B3" s="112"/>
      <c r="C3" s="33"/>
      <c r="D3" s="33"/>
      <c r="E3" s="33"/>
      <c r="F3" s="33"/>
      <c r="G3" s="33"/>
      <c r="H3" s="33"/>
      <c r="I3" s="33"/>
      <c r="J3" s="33"/>
    </row>
    <row r="4" ht="44.25" customHeight="1" spans="1:10">
      <c r="A4" s="38" t="s">
        <v>196</v>
      </c>
      <c r="B4" s="38" t="s">
        <v>197</v>
      </c>
      <c r="C4" s="38" t="s">
        <v>198</v>
      </c>
      <c r="D4" s="38" t="s">
        <v>199</v>
      </c>
      <c r="E4" s="38" t="s">
        <v>200</v>
      </c>
      <c r="F4" s="18" t="s">
        <v>201</v>
      </c>
      <c r="G4" s="38" t="s">
        <v>202</v>
      </c>
      <c r="H4" s="18" t="s">
        <v>203</v>
      </c>
      <c r="I4" s="18" t="s">
        <v>204</v>
      </c>
      <c r="J4" s="38" t="s">
        <v>205</v>
      </c>
    </row>
    <row r="5" ht="19.5" customHeight="1" spans="1:10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18">
        <v>6</v>
      </c>
      <c r="G5" s="38">
        <v>7</v>
      </c>
      <c r="H5" s="18">
        <v>8</v>
      </c>
      <c r="I5" s="18">
        <v>9</v>
      </c>
      <c r="J5" s="38">
        <v>10</v>
      </c>
    </row>
    <row r="6" ht="40.5" customHeight="1" spans="1:10">
      <c r="A6" s="19"/>
      <c r="B6" s="19"/>
      <c r="C6" s="19"/>
      <c r="D6" s="19"/>
      <c r="E6" s="19"/>
      <c r="F6" s="19"/>
      <c r="G6" s="19"/>
      <c r="H6" s="19"/>
      <c r="I6" s="19"/>
      <c r="J6" s="19"/>
    </row>
    <row r="7" ht="40.5" customHeight="1" spans="1:10">
      <c r="A7" s="19"/>
      <c r="B7" s="19"/>
      <c r="C7" s="19"/>
      <c r="D7" s="19"/>
      <c r="E7" s="19"/>
      <c r="F7" s="21"/>
      <c r="G7" s="19"/>
      <c r="H7" s="21"/>
      <c r="I7" s="21"/>
      <c r="J7" s="19"/>
    </row>
    <row r="8" customHeight="1" spans="1:1">
      <c r="A8" t="s">
        <v>194</v>
      </c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2025-02-08T09:14:00Z</dcterms:created>
  <dcterms:modified xsi:type="dcterms:W3CDTF">2025-02-10T06:59:35Z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