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3" firstSheet="7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<sst xmlns="http://schemas.openxmlformats.org/spreadsheetml/2006/main" count="574" uniqueCount="255">
  <si>
    <t>预算01-1表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</si>
  <si>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</si>
  <si>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</si>
  <si>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</si>
  <si>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</si>
  <si>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</si>
  <si>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</si>
  <si>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</si>
  <si>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</si>
  <si>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</si>
  <si>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</si>
  <si>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五、单位资金收入</t>
  </si>
  <si>
    <t xml:space="preserve">  (一)事业收入</t>
  </si>
  <si>
    <t xml:space="preserve">  (二)事业单位经营收入</t>
  </si>
  <si>
    <t xml:space="preserve">  (三)上级补助收入</t>
  </si>
  <si>
    <t xml:space="preserve">  (四)附属单位上缴收入</t>
  </si>
  <si>
    <t xml:space="preserve">  (五)其他收入</t>
  </si>
  <si>
    <t>本年收入合计</t>
  </si>
  <si>
    <t>本年支出合计</t>
  </si>
  <si>
    <t>上年结转结余</t>
  </si>
  <si>
    <t>年终结转结余</t>
  </si>
  <si>
    <t>（一）财政拨款结转结余</t>
  </si>
  <si>
    <t>（二）使用非财政拨款结余</t>
  </si>
  <si>
    <t>（二）非财政拨款结余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</si>
  <si>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</si>
  <si>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</si>
  <si>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</si>
  <si>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</si>
  <si>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</si>
  <si>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</si>
  <si>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</si>
  <si>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</si>
  <si>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</si>
  <si>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</si>
  <si>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</si>
  <si>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</si>
  <si>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</si>
  <si>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</si>
  <si>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</si>
  <si>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</si>
  <si>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</si>
  <si>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</si>
  <si>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</si>
  <si>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265001</t>
  </si>
  <si>
    <t>勐海县红十字会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</si>
  <si>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</si>
  <si>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</si>
  <si>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</si>
  <si>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</si>
  <si>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</si>
  <si>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</si>
  <si>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</si>
  <si>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</si>
  <si>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</si>
  <si>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</si>
  <si>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</si>
  <si>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</si>
  <si>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</si>
  <si>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</si>
  <si>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</si>
  <si>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</si>
  <si>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</si>
  <si>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</si>
  <si>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</si>
  <si>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</si>
  <si>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</si>
  <si>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</si>
  <si>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</si>
  <si>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</si>
  <si>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</si>
  <si>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</si>
  <si>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</si>
  <si>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</si>
  <si>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</si>
  <si>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</si>
  <si>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</si>
  <si>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</si>
  <si>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</si>
  <si>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</si>
  <si>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</si>
  <si>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</si>
  <si>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</si>
  <si>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</si>
  <si>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</si>
  <si>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</si>
  <si>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</si>
  <si>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</si>
  <si>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</si>
  <si>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</si>
  <si>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</si>
  <si>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</si>
  <si>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</si>
  <si>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</si>
  <si>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</si>
  <si>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</si>
  <si>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</si>
  <si>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</si>
  <si>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</si>
  <si>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</si>
  <si>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</si>
  <si>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</si>
  <si>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</si>
  <si>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</si>
  <si>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</si>
  <si>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</si>
  <si>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</si>
  <si>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</si>
  <si>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</si>
  <si>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</si>
  <si>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</si>
  <si>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</si>
  <si>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</si>
  <si>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</si>
  <si>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</si>
  <si>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</si>
  <si>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</si>
  <si>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</si>
  <si>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</si>
  <si>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</si>
  <si>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</si>
  <si>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</si>
  <si>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</si>
  <si>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</si>
  <si>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</si>
  <si>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</si>
  <si>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</si>
  <si>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</si>
  <si>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</si>
  <si>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</si>
  <si>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</si>
  <si>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</si>
  <si>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532822210000000018439</t>
  </si>
  <si>
    <t>一般公用经费</t>
  </si>
  <si>
    <t>30201</t>
  </si>
  <si>
    <t>办公费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</si>
  <si>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</si>
  <si>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</si>
  <si>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</si>
  <si>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</si>
  <si>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</si>
  <si>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</si>
  <si>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</si>
  <si>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</si>
  <si>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</si>
  <si>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</si>
  <si>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30227</t>
  </si>
  <si>
    <t>委托业务费</t>
  </si>
  <si>
    <t>31002</t>
  </si>
  <si>
    <t>办公设备购置</t>
  </si>
  <si>
    <t>532822210000000019468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</si>
  <si>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</si>
  <si>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</si>
  <si>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</si>
  <si>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</si>
  <si>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</si>
  <si>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</si>
  <si>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</si>
  <si>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532822210000000019471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</si>
  <si>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</si>
  <si>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</si>
  <si>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</si>
  <si>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</si>
  <si>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</si>
  <si>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</si>
  <si>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</si>
  <si>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</si>
  <si>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</si>
  <si>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532822210000000019472</t>
  </si>
  <si>
    <t>30113</t>
  </si>
  <si>
    <t>532822210000000019474</t>
  </si>
  <si>
    <t>行政人员公务交通补贴</t>
  </si>
  <si>
    <t>30239</t>
  </si>
  <si>
    <t>其他交通费用</t>
  </si>
  <si>
    <t>532822210000000019475</t>
  </si>
  <si>
    <t>工会经费</t>
  </si>
  <si>
    <t>30228</t>
  </si>
  <si>
    <t>532822210000000019476</t>
  </si>
  <si>
    <t>福利费</t>
  </si>
  <si>
    <t>30229</t>
  </si>
  <si>
    <t>532822210000000022831</t>
  </si>
  <si>
    <t>30217</t>
  </si>
  <si>
    <t>532822210000000023439</t>
  </si>
  <si>
    <t>绩效考核基础奖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</si>
  <si>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</si>
  <si>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</si>
  <si>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</si>
  <si>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</si>
  <si>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</si>
  <si>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</si>
  <si>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</si>
  <si>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本单位无部门项目支出预算，无此公开事项，故该公开表为空。</t>
  </si>
  <si>
    <t>09=[-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</si>
  <si>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</si>
  <si>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</si>
  <si>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</si>
  <si>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</si>
  <si>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</si>
  <si>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</si>
  <si>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</si>
  <si>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</si>
  <si>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</si>
  <si>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</si>
  <si>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</si>
  <si>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本单位无部门项目支出绩效目标，无此公开事项，故该公开表为空。</t>
  </si>
  <si>
    <t>预算06表</t>
  </si>
  <si>
    <t>政府性基金预算支出预算表</t>
  </si>
  <si>
    <t>本年政府性基金预算支出</t>
  </si>
  <si>
    <t>本单位无部门政府性基金预算支出预算，无此公开事项，故该公开表为空。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</si>
  <si>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</si>
  <si>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</si>
  <si>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</si>
  <si>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</si>
  <si>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</si>
  <si>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</si>
  <si>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</si>
  <si>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</si>
  <si>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</si>
  <si>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</si>
  <si>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凭证装订机</t>
  </si>
  <si>
    <t>A02021203 装订机</t>
  </si>
  <si>
    <t>台</t>
  </si>
  <si>
    <t>A4复印纸</t>
  </si>
  <si>
    <t>A05040101 复印纸</t>
  </si>
  <si>
    <t>件</t>
  </si>
  <si>
    <t>预算08表</t>
  </si>
  <si>
    <t>政府购买服务项目</t>
  </si>
  <si>
    <t>政府购买服务目录</t>
  </si>
  <si>
    <t>本单位无部门政府购买服务预算，无此公开事项，故该公开表为空。</t>
  </si>
  <si>
    <t>预算09-1表</t>
  </si>
  <si>
    <t>2025年县对下转移支付预算表</t>
  </si>
  <si>
    <t>单位名称（项目）</t>
  </si>
  <si>
    <t>地区</t>
  </si>
  <si>
    <t>政府性基金</t>
  </si>
  <si>
    <t>本单位无县对下转移支付预算，无此公开事项，故该公开表为空。</t>
  </si>
  <si>
    <t>预算09-2表</t>
  </si>
  <si>
    <t>2025年县对下转移支付绩效目标表</t>
  </si>
  <si>
    <t>本单位无县对下转移支付绩效目标，无此公开事项，故该公开表为空。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</si>
  <si>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</si>
  <si>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</si>
  <si>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</si>
  <si>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</si>
  <si>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</si>
  <si>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</si>
  <si>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</si>
  <si>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</si>
  <si>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</si>
  <si>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预算11表</t>
  </si>
  <si>
    <t>上级补助</t>
  </si>
  <si>
    <t>本单位无上级转移支付补助项目支出预算，无此公开事项，故该公开表为空。</t>
  </si>
  <si>
    <t>预算12表</t>
  </si>
  <si>
    <t>项目级次</t>
  </si>
  <si>
    <t>2025年</t>
  </si>
  <si>
    <t>2026年</t>
  </si>
  <si>
    <t>2027年</t>
  </si>
  <si>
    <t>本单位无部门项目中期规划预算，无此公开事项，故该公开表为空。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</si>
</sst>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hh:mm:ss"/>
    <numFmt numFmtId="178" formatCode="#,##0.00;\-#,##0.00;;@"/>
    <numFmt numFmtId="179" formatCode="yyyy/mm/dd"/>
    <numFmt numFmtId="180" formatCode="#,##0;\-#,##0;;@"/>
  </numFmts>
  <fonts count="43">
    <font>
      <sz val="9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.25"/>
      <color rgb="FF000000"/>
      <name val="SimSun"/>
      <charset val="134"/>
    </font>
    <font>
      <sz val="9"/>
      <name val="宋体"/>
      <charset val="134"/>
    </font>
    <font>
      <sz val="11.25"/>
      <name val="SimSun"/>
      <charset val="134"/>
    </font>
    <font>
      <sz val="9"/>
      <color rgb="FF000000"/>
      <name val="宋体"/>
      <charset val="134"/>
      <scheme val="minor"/>
    </font>
    <font>
      <b/>
      <sz val="21"/>
      <color rgb="FF000000"/>
      <name val="宋体"/>
      <charset val="134"/>
    </font>
    <font>
      <sz val="11.25"/>
      <name val="宋体"/>
      <charset val="134"/>
    </font>
    <font>
      <sz val="11.25"/>
      <color rgb="FF000000"/>
      <name val="宋体"/>
      <charset val="134"/>
    </font>
    <font>
      <sz val="11.25"/>
      <name val="Microsoft YaHei UI"/>
      <charset val="134"/>
    </font>
    <font>
      <sz val="10"/>
      <color rgb="FF000000"/>
      <name val="宋体"/>
      <charset val="134"/>
    </font>
    <font>
      <sz val="10"/>
      <color rgb="FFFFFFFF"/>
      <name val="宋体"/>
      <charset val="134"/>
      <scheme val="minor"/>
    </font>
    <font>
      <sz val="11"/>
      <color rgb="FF000000"/>
      <name val="SimSun"/>
      <charset val="134"/>
    </font>
    <font>
      <sz val="10"/>
      <color rgb="FF000000"/>
      <name val="SimSun"/>
      <charset val="134"/>
    </font>
    <font>
      <sz val="11.25"/>
      <color rgb="FF000000"/>
      <name val="Calibri"/>
      <charset val="134"/>
    </font>
    <font>
      <sz val="21"/>
      <color rgb="FF000000"/>
      <name val="SimSun"/>
      <charset val="134"/>
    </font>
    <font>
      <b/>
      <sz val="11.25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9"/>
      <name val="SimSun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23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14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176" fontId="5" fillId="0" borderId="7">
      <alignment horizontal="right"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179" fontId="5" fillId="0" borderId="7">
      <alignment horizontal="right" vertical="center"/>
    </xf>
    <xf numFmtId="0" fontId="29" fillId="0" borderId="0" applyNumberFormat="0" applyFill="0" applyBorder="0" applyAlignment="0" applyProtection="0">
      <alignment vertical="center"/>
    </xf>
    <xf numFmtId="0" fontId="23" fillId="7" borderId="15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18" applyNumberFormat="0" applyAlignment="0" applyProtection="0">
      <alignment vertical="center"/>
    </xf>
    <xf numFmtId="0" fontId="37" fillId="11" borderId="14" applyNumberFormat="0" applyAlignment="0" applyProtection="0">
      <alignment vertical="center"/>
    </xf>
    <xf numFmtId="0" fontId="38" fillId="12" borderId="19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10" fontId="5" fillId="0" borderId="7">
      <alignment horizontal="right"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178" fontId="5" fillId="0" borderId="7">
      <alignment horizontal="right" vertical="center"/>
    </xf>
    <xf numFmtId="49" fontId="5" fillId="0" borderId="7">
      <alignment horizontal="left" vertical="center" wrapText="1"/>
    </xf>
    <xf numFmtId="178" fontId="5" fillId="0" borderId="7">
      <alignment horizontal="right" vertical="center"/>
    </xf>
    <xf numFmtId="177" fontId="5" fillId="0" borderId="7">
      <alignment horizontal="right" vertical="center"/>
    </xf>
    <xf numFmtId="180" fontId="5" fillId="0" borderId="7">
      <alignment horizontal="right" vertical="center"/>
    </xf>
  </cellStyleXfs>
  <cellXfs count="191">
    <xf numFmtId="0" fontId="0" fillId="0" borderId="0" xfId="0" applyFont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4" fillId="0" borderId="0" xfId="0" applyFont="1" applyAlignment="1" applyProtection="1"/>
    <xf numFmtId="0" fontId="4" fillId="0" borderId="0" xfId="0" applyFont="1" applyAlignment="1">
      <alignment horizontal="right"/>
      <protection locked="0"/>
    </xf>
    <xf numFmtId="0" fontId="4" fillId="0" borderId="1" xfId="0" applyFont="1" applyBorder="1" applyAlignment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  <protection locked="0"/>
    </xf>
    <xf numFmtId="49" fontId="5" fillId="0" borderId="7" xfId="53" applyNumberFormat="1" applyFont="1" applyBorder="1" applyProtection="1">
      <alignment horizontal="left" vertical="center" wrapText="1"/>
      <protection locked="0"/>
    </xf>
    <xf numFmtId="178" fontId="5" fillId="0" borderId="7" xfId="0" applyNumberFormat="1" applyFont="1" applyBorder="1" applyAlignment="1">
      <alignment horizontal="right" vertical="center"/>
      <protection locked="0"/>
    </xf>
    <xf numFmtId="49" fontId="5" fillId="0" borderId="7" xfId="53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  <protection locked="0"/>
    </xf>
    <xf numFmtId="0" fontId="0" fillId="0" borderId="0" xfId="0" applyFont="1" applyAlignment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  <protection locked="0"/>
    </xf>
    <xf numFmtId="49" fontId="5" fillId="0" borderId="7" xfId="0" applyNumberFormat="1" applyFont="1" applyBorder="1" applyAlignment="1">
      <alignment horizontal="left" vertical="center" wrapText="1" indent="1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>
      <alignment horizontal="center" vertical="center"/>
      <protection locked="0"/>
    </xf>
    <xf numFmtId="0" fontId="9" fillId="0" borderId="0" xfId="0" applyFont="1" applyAlignment="1">
      <alignment horizontal="left" vertical="center"/>
      <protection locked="0"/>
    </xf>
    <xf numFmtId="0" fontId="9" fillId="0" borderId="0" xfId="0" applyFont="1" applyAlignment="1" applyProtection="1">
      <alignment vertical="center"/>
    </xf>
    <xf numFmtId="0" fontId="9" fillId="0" borderId="0" xfId="0" applyFont="1">
      <alignment vertical="top"/>
      <protection locked="0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7" xfId="0" applyFont="1" applyBorder="1" applyAlignment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>
      <alignment horizontal="center" vertical="center"/>
      <protection locked="0"/>
    </xf>
    <xf numFmtId="0" fontId="0" fillId="0" borderId="7" xfId="0" applyFont="1" applyBorder="1" applyAlignment="1">
      <alignment horizontal="left" vertical="center" wrapText="1"/>
      <protection locked="0"/>
    </xf>
    <xf numFmtId="0" fontId="0" fillId="0" borderId="0" xfId="0" applyFont="1" applyAlignment="1">
      <alignment horizontal="right" vertical="center" wrapText="1"/>
      <protection locked="0"/>
    </xf>
    <xf numFmtId="0" fontId="11" fillId="0" borderId="0" xfId="0" applyFont="1">
      <alignment vertical="top"/>
      <protection locked="0"/>
    </xf>
    <xf numFmtId="0" fontId="12" fillId="0" borderId="0" xfId="0" applyFont="1" applyAlignment="1" applyProtection="1"/>
    <xf numFmtId="0" fontId="1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wrapText="1"/>
    </xf>
    <xf numFmtId="0" fontId="10" fillId="0" borderId="0" xfId="0" applyFont="1" applyAlignment="1" applyProtection="1">
      <alignment horizontal="right"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0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wrapText="1"/>
    </xf>
    <xf numFmtId="0" fontId="4" fillId="0" borderId="0" xfId="0" applyFont="1" applyAlignment="1">
      <alignment vertical="top" wrapText="1"/>
      <protection locked="0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0" fillId="0" borderId="0" xfId="0" applyFont="1" applyAlignment="1">
      <alignment vertical="center" wrapText="1"/>
      <protection locked="0"/>
    </xf>
    <xf numFmtId="0" fontId="7" fillId="0" borderId="0" xfId="0" applyFont="1" applyAlignment="1">
      <alignment horizontal="right" vertical="center"/>
      <protection locked="0"/>
    </xf>
    <xf numFmtId="0" fontId="7" fillId="0" borderId="0" xfId="0" applyFont="1" applyAlignment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 wrapText="1"/>
      <protection locked="0"/>
    </xf>
    <xf numFmtId="0" fontId="4" fillId="0" borderId="0" xfId="0" applyFont="1" applyAlignment="1" applyProtection="1">
      <alignment horizontal="right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/>
    </xf>
    <xf numFmtId="0" fontId="4" fillId="0" borderId="10" xfId="0" applyFont="1" applyBorder="1" applyAlignment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 wrapText="1"/>
    </xf>
    <xf numFmtId="180" fontId="5" fillId="0" borderId="7" xfId="0" applyNumberFormat="1" applyFont="1" applyBorder="1" applyAlignment="1">
      <alignment horizontal="right" vertical="center"/>
      <protection locked="0"/>
    </xf>
    <xf numFmtId="49" fontId="5" fillId="0" borderId="7" xfId="53" applyNumberFormat="1" applyFont="1" applyBorder="1" applyAlignment="1" applyProtection="1">
      <alignment horizontal="left" vertical="center" wrapText="1" indent="1"/>
      <protection locked="0"/>
    </xf>
    <xf numFmtId="49" fontId="5" fillId="0" borderId="7" xfId="53" applyNumberFormat="1" applyFont="1" applyBorder="1" applyAlignment="1" applyProtection="1">
      <alignment horizontal="left" vertical="center" wrapText="1" indent="2"/>
      <protection locked="0"/>
    </xf>
    <xf numFmtId="180" fontId="5" fillId="0" borderId="7" xfId="56" applyNumberFormat="1" applyFont="1" applyBorder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  <protection locked="0"/>
    </xf>
    <xf numFmtId="49" fontId="4" fillId="0" borderId="8" xfId="0" applyNumberFormat="1" applyFont="1" applyBorder="1" applyAlignment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  <protection locked="0"/>
    </xf>
    <xf numFmtId="49" fontId="4" fillId="0" borderId="10" xfId="0" applyNumberFormat="1" applyFont="1" applyBorder="1" applyAlignment="1">
      <alignment horizontal="center" vertical="center" wrapText="1"/>
      <protection locked="0"/>
    </xf>
    <xf numFmtId="49" fontId="4" fillId="0" borderId="10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 wrapText="1"/>
      <protection locked="0"/>
    </xf>
    <xf numFmtId="0" fontId="1" fillId="0" borderId="0" xfId="0" applyFont="1" applyProtection="1">
      <alignment vertical="top"/>
    </xf>
    <xf numFmtId="0" fontId="14" fillId="0" borderId="1" xfId="0" applyFont="1" applyBorder="1" applyAlignment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5" xfId="0" applyFont="1" applyBorder="1" applyAlignment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</xf>
    <xf numFmtId="3" fontId="15" fillId="0" borderId="7" xfId="0" applyNumberFormat="1" applyFont="1" applyBorder="1" applyAlignment="1" applyProtection="1">
      <alignment horizontal="center" vertical="center"/>
    </xf>
    <xf numFmtId="0" fontId="16" fillId="0" borderId="0" xfId="0" applyFont="1" applyAlignment="1" applyProtection="1"/>
    <xf numFmtId="0" fontId="14" fillId="0" borderId="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</xf>
    <xf numFmtId="0" fontId="16" fillId="0" borderId="0" xfId="0" applyFont="1" applyProtection="1">
      <alignment vertical="top"/>
    </xf>
    <xf numFmtId="0" fontId="1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4" fillId="0" borderId="0" xfId="0" applyFont="1" applyAlignment="1">
      <protection locked="0"/>
    </xf>
    <xf numFmtId="0" fontId="4" fillId="0" borderId="2" xfId="0" applyFont="1" applyBorder="1" applyAlignment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  <protection locked="0"/>
    </xf>
    <xf numFmtId="3" fontId="4" fillId="0" borderId="7" xfId="0" applyNumberFormat="1" applyFont="1" applyBorder="1" applyAlignment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4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wrapText="1"/>
    </xf>
    <xf numFmtId="0" fontId="7" fillId="0" borderId="0" xfId="0" applyFont="1" applyAlignment="1" applyProtection="1"/>
    <xf numFmtId="0" fontId="2" fillId="0" borderId="0" xfId="0" applyFont="1" applyAlignment="1" applyProtection="1">
      <alignment horizontal="right" wrapText="1"/>
    </xf>
    <xf numFmtId="0" fontId="17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right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19" fillId="0" borderId="7" xfId="53" applyNumberFormat="1" applyFont="1" applyBorder="1" applyProtection="1">
      <alignment horizontal="left" vertical="center" wrapText="1"/>
      <protection locked="0"/>
    </xf>
    <xf numFmtId="178" fontId="5" fillId="0" borderId="7" xfId="54" applyNumberFormat="1" applyFont="1" applyBorder="1" applyProtection="1">
      <alignment horizontal="right" vertical="center"/>
      <protection locked="0"/>
    </xf>
    <xf numFmtId="0" fontId="2" fillId="0" borderId="7" xfId="0" applyFont="1" applyBorder="1" applyAlignment="1">
      <alignment vertical="center"/>
      <protection locked="0"/>
    </xf>
    <xf numFmtId="0" fontId="20" fillId="0" borderId="7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0" fontId="20" fillId="0" borderId="7" xfId="0" applyFont="1" applyBorder="1" applyAlignment="1">
      <alignment horizontal="center" vertical="center"/>
      <protection locked="0"/>
    </xf>
    <xf numFmtId="178" fontId="21" fillId="0" borderId="7" xfId="0" applyNumberFormat="1" applyFont="1" applyBorder="1" applyAlignment="1">
      <alignment horizontal="right" vertical="center"/>
      <protection locked="0"/>
    </xf>
    <xf numFmtId="3" fontId="14" fillId="0" borderId="7" xfId="0" applyNumberFormat="1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/>
    <xf numFmtId="0" fontId="4" fillId="0" borderId="3" xfId="0" applyFont="1" applyBorder="1" applyAlignment="1">
      <alignment horizontal="center" vertical="center" wrapText="1"/>
      <protection locked="0"/>
    </xf>
    <xf numFmtId="0" fontId="14" fillId="0" borderId="0" xfId="0" applyFont="1" applyAlignment="1">
      <protection locked="0"/>
    </xf>
    <xf numFmtId="0" fontId="22" fillId="0" borderId="0" xfId="0" applyFont="1" applyAlignment="1">
      <protection locked="0"/>
    </xf>
    <xf numFmtId="0" fontId="4" fillId="0" borderId="12" xfId="0" applyFont="1" applyBorder="1" applyAlignment="1" applyProtection="1">
      <alignment horizontal="center" vertical="center"/>
    </xf>
    <xf numFmtId="0" fontId="14" fillId="0" borderId="0" xfId="0" applyFont="1" applyAlignment="1">
      <alignment horizontal="right"/>
      <protection locked="0"/>
    </xf>
    <xf numFmtId="0" fontId="14" fillId="0" borderId="0" xfId="0" applyFont="1" applyAlignment="1" applyProtection="1">
      <alignment horizontal="right" vertical="center"/>
    </xf>
    <xf numFmtId="178" fontId="19" fillId="0" borderId="7" xfId="0" applyNumberFormat="1" applyFont="1" applyBorder="1" applyAlignment="1">
      <alignment horizontal="right" vertical="center"/>
      <protection locked="0"/>
    </xf>
    <xf numFmtId="0" fontId="2" fillId="0" borderId="7" xfId="0" applyFont="1" applyBorder="1" applyAlignment="1">
      <alignment horizontal="left" vertical="center"/>
      <protection locked="0"/>
    </xf>
    <xf numFmtId="0" fontId="19" fillId="0" borderId="7" xfId="0" applyFont="1" applyBorder="1" applyAlignment="1">
      <alignment horizontal="left" vertical="center"/>
      <protection locked="0"/>
    </xf>
    <xf numFmtId="0" fontId="19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/>
    </xf>
    <xf numFmtId="0" fontId="20" fillId="0" borderId="6" xfId="0" applyFont="1" applyBorder="1" applyAlignment="1">
      <alignment horizontal="center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Default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showZeros="0" zoomScale="120" zoomScaleNormal="120" workbookViewId="0">
      <selection activeCell="A1" sqref="A1"/>
    </sheetView>
  </sheetViews>
  <sheetFormatPr defaultColWidth="10.6555555555556" defaultRowHeight="12" customHeight="1" outlineLevelCol="3"/>
  <cols>
    <col min="1" max="1" width="37.1555555555556" customWidth="1"/>
    <col min="2" max="2" width="41.5" customWidth="1"/>
    <col min="3" max="3" width="42.6555555555556" customWidth="1"/>
    <col min="4" max="4" width="39.5" customWidth="1"/>
  </cols>
  <sheetData>
    <row r="1" ht="19.5" customHeight="1" spans="4:4">
      <c r="D1" s="104" t="s">
        <v>0</v>
      </c>
    </row>
    <row r="2" ht="36" customHeight="1" spans="1:4">
      <c r="A2" s="4" t="str">
        <f>"2025"&amp;"年部门财务收支预算总表"</f>
        <v>2025年部门财务收支预算总表</v>
      </c>
      <c r="B2" s="4"/>
      <c r="C2" s="4"/>
      <c r="D2" s="4"/>
    </row>
    <row r="3" ht="24" customHeight="1" spans="1:4">
      <c r="A3" s="176" t="str">
        <f>"单位名称："&amp;"勐海县红十字会"</f>
        <v>单位名称：勐海县红十字会</v>
      </c>
      <c r="B3" s="176"/>
      <c r="C3" s="163"/>
      <c r="D3" s="183" t="s">
        <v>1</v>
      </c>
    </row>
    <row r="4" ht="19.5" customHeight="1" spans="1:4">
      <c r="A4" s="127" t="s">
        <v>2</v>
      </c>
      <c r="B4" s="129"/>
      <c r="C4" s="127" t="s">
        <v>3</v>
      </c>
      <c r="D4" s="129"/>
    </row>
    <row r="5" ht="19.5" customHeight="1" spans="1:4">
      <c r="A5" s="126" t="s">
        <v>4</v>
      </c>
      <c r="B5" s="126" t="s">
        <v>5</v>
      </c>
      <c r="C5" s="126" t="s">
        <v>6</v>
      </c>
      <c r="D5" s="26" t="s">
        <v>5</v>
      </c>
    </row>
    <row r="6" ht="19.5" customHeight="1" spans="1:4">
      <c r="A6" s="135"/>
      <c r="B6" s="135"/>
      <c r="C6" s="135"/>
      <c r="D6" s="28"/>
    </row>
    <row r="7" ht="20.25" customHeight="1" spans="1:4">
      <c r="A7" s="170" t="s">
        <v>7</v>
      </c>
      <c r="B7" s="184">
        <v>858431.92</v>
      </c>
      <c r="C7" s="170" t="str">
        <f>"一"&amp;"、"&amp;"社会保障和就业支出"</f>
        <v>一、社会保障和就业支出</v>
      </c>
      <c r="D7" s="184">
        <v>717358.8</v>
      </c>
    </row>
    <row r="8" ht="20.25" customHeight="1" spans="1:4">
      <c r="A8" s="170" t="s">
        <v>8</v>
      </c>
      <c r="B8" s="184"/>
      <c r="C8" s="170" t="str">
        <f>"二"&amp;"、"&amp;"卫生健康支出"</f>
        <v>二、卫生健康支出</v>
      </c>
      <c r="D8" s="184">
        <v>69046.24</v>
      </c>
    </row>
    <row r="9" ht="20.25" customHeight="1" spans="1:4">
      <c r="A9" s="170" t="s">
        <v>9</v>
      </c>
      <c r="B9" s="184"/>
      <c r="C9" s="170" t="str">
        <f>"三"&amp;"、"&amp;"住房保障支出"</f>
        <v>三、住房保障支出</v>
      </c>
      <c r="D9" s="184">
        <v>72026.88</v>
      </c>
    </row>
    <row r="10" ht="21.75" customHeight="1" spans="1:4">
      <c r="A10" s="170" t="s">
        <v>10</v>
      </c>
      <c r="B10" s="184"/>
      <c r="C10" s="170"/>
      <c r="D10" s="184"/>
    </row>
    <row r="11" ht="21.75" customHeight="1" spans="1:4">
      <c r="A11" s="170" t="s">
        <v>11</v>
      </c>
      <c r="B11" s="184"/>
      <c r="C11" s="185"/>
      <c r="D11" s="184"/>
    </row>
    <row r="12" ht="21.75" customHeight="1" spans="1:4">
      <c r="A12" s="186" t="s">
        <v>12</v>
      </c>
      <c r="B12" s="184"/>
      <c r="C12" s="185"/>
      <c r="D12" s="184"/>
    </row>
    <row r="13" ht="20.25" customHeight="1" spans="1:4">
      <c r="A13" s="186" t="s">
        <v>13</v>
      </c>
      <c r="B13" s="184"/>
      <c r="C13" s="185"/>
      <c r="D13" s="184"/>
    </row>
    <row r="14" ht="20.25" customHeight="1" spans="1:4">
      <c r="A14" s="186" t="s">
        <v>14</v>
      </c>
      <c r="B14" s="184"/>
      <c r="C14" s="185"/>
      <c r="D14" s="184"/>
    </row>
    <row r="15" ht="20.25" customHeight="1" spans="1:4">
      <c r="A15" s="187" t="s">
        <v>15</v>
      </c>
      <c r="B15" s="184"/>
      <c r="C15" s="185"/>
      <c r="D15" s="184"/>
    </row>
    <row r="16" ht="20.25" customHeight="1" spans="1:4">
      <c r="A16" s="187" t="s">
        <v>16</v>
      </c>
      <c r="B16" s="184"/>
      <c r="C16" s="185"/>
      <c r="D16" s="184"/>
    </row>
    <row r="17" ht="20.25" customHeight="1" spans="1:4">
      <c r="A17" s="188" t="s">
        <v>17</v>
      </c>
      <c r="B17" s="172">
        <v>858431.92</v>
      </c>
      <c r="C17" s="168" t="s">
        <v>18</v>
      </c>
      <c r="D17" s="172">
        <v>858431.92</v>
      </c>
    </row>
    <row r="18" ht="20.25" customHeight="1" spans="1:4">
      <c r="A18" s="189" t="s">
        <v>19</v>
      </c>
      <c r="B18" s="184"/>
      <c r="C18" s="170" t="s">
        <v>20</v>
      </c>
      <c r="D18" s="184"/>
    </row>
    <row r="19" ht="20.25" customHeight="1" spans="1:4">
      <c r="A19" s="189" t="s">
        <v>21</v>
      </c>
      <c r="B19" s="184"/>
      <c r="C19" s="170" t="s">
        <v>21</v>
      </c>
      <c r="D19" s="184"/>
    </row>
    <row r="20" ht="20.25" customHeight="1" spans="1:4">
      <c r="A20" s="189" t="s">
        <v>22</v>
      </c>
      <c r="B20" s="184"/>
      <c r="C20" s="170" t="s">
        <v>23</v>
      </c>
      <c r="D20" s="184"/>
    </row>
    <row r="21" ht="20.25" customHeight="1" spans="1:4">
      <c r="A21" s="190" t="s">
        <v>24</v>
      </c>
      <c r="B21" s="172">
        <v>858431.92</v>
      </c>
      <c r="C21" s="168" t="s">
        <v>25</v>
      </c>
      <c r="D21" s="172">
        <v>858431.92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A1" sqref="A1"/>
    </sheetView>
  </sheetViews>
  <sheetFormatPr defaultColWidth="10.6555555555556" defaultRowHeight="14.25" customHeight="1"/>
  <cols>
    <col min="1" max="1" width="20.5111111111111" customWidth="1"/>
    <col min="2" max="2" width="34.1666666666667" customWidth="1"/>
    <col min="3" max="19" width="20.6666666666667" customWidth="1"/>
  </cols>
  <sheetData>
    <row r="1" ht="19.5" customHeight="1" spans="10:19">
      <c r="J1" s="117"/>
      <c r="O1" s="70"/>
      <c r="P1" s="70"/>
      <c r="Q1" s="70"/>
      <c r="R1" s="70"/>
      <c r="S1" s="3" t="s">
        <v>26</v>
      </c>
    </row>
    <row r="2" ht="57.75" customHeight="1" spans="1:19">
      <c r="A2" s="140" t="str">
        <f>"2025"&amp;"年部门收入预算表"</f>
        <v>2025年部门收入预算表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ht="24" customHeight="1" spans="1:19">
      <c r="A3" s="176" t="str">
        <f>"单位名称："&amp;"勐海县红十字会"</f>
        <v>单位名称：勐海县红十字会</v>
      </c>
      <c r="B3" s="176"/>
      <c r="C3" s="176"/>
      <c r="D3" s="176"/>
      <c r="E3" s="177"/>
      <c r="F3" s="177"/>
      <c r="G3" s="177"/>
      <c r="H3" s="177"/>
      <c r="I3" s="177"/>
      <c r="J3" s="179"/>
      <c r="K3" s="177"/>
      <c r="L3" s="177"/>
      <c r="M3" s="177"/>
      <c r="N3" s="177"/>
      <c r="O3" s="180"/>
      <c r="P3" s="180"/>
      <c r="Q3" s="180"/>
      <c r="R3" s="180"/>
      <c r="S3" s="182" t="s">
        <v>1</v>
      </c>
    </row>
    <row r="4" ht="18.75" customHeight="1" spans="1:19">
      <c r="A4" s="8" t="s">
        <v>27</v>
      </c>
      <c r="B4" s="76" t="s">
        <v>28</v>
      </c>
      <c r="C4" s="76" t="s">
        <v>29</v>
      </c>
      <c r="D4" s="178" t="s">
        <v>30</v>
      </c>
      <c r="E4" s="178"/>
      <c r="F4" s="178"/>
      <c r="G4" s="178"/>
      <c r="H4" s="178"/>
      <c r="I4" s="178"/>
      <c r="J4" s="178"/>
      <c r="K4" s="178"/>
      <c r="L4" s="178"/>
      <c r="M4" s="178"/>
      <c r="N4" s="148"/>
      <c r="O4" s="178" t="s">
        <v>19</v>
      </c>
      <c r="P4" s="178"/>
      <c r="Q4" s="178"/>
      <c r="R4" s="178"/>
      <c r="S4" s="148"/>
    </row>
    <row r="5" ht="19.5" customHeight="1" spans="1:19">
      <c r="A5" s="13"/>
      <c r="B5" s="78"/>
      <c r="C5" s="78"/>
      <c r="D5" s="78" t="s">
        <v>31</v>
      </c>
      <c r="E5" s="78" t="s">
        <v>32</v>
      </c>
      <c r="F5" s="78" t="s">
        <v>33</v>
      </c>
      <c r="G5" s="78" t="s">
        <v>34</v>
      </c>
      <c r="H5" s="78" t="s">
        <v>35</v>
      </c>
      <c r="I5" s="181" t="s">
        <v>36</v>
      </c>
      <c r="J5" s="181"/>
      <c r="K5" s="181"/>
      <c r="L5" s="181"/>
      <c r="M5" s="181"/>
      <c r="N5" s="92"/>
      <c r="O5" s="78" t="s">
        <v>31</v>
      </c>
      <c r="P5" s="78" t="s">
        <v>32</v>
      </c>
      <c r="Q5" s="78" t="s">
        <v>33</v>
      </c>
      <c r="R5" s="78" t="s">
        <v>34</v>
      </c>
      <c r="S5" s="78" t="s">
        <v>37</v>
      </c>
    </row>
    <row r="6" ht="33.75" customHeight="1" spans="1:19">
      <c r="A6" s="15"/>
      <c r="B6" s="80"/>
      <c r="C6" s="80"/>
      <c r="D6" s="80"/>
      <c r="E6" s="80"/>
      <c r="F6" s="80"/>
      <c r="G6" s="80"/>
      <c r="H6" s="80"/>
      <c r="I6" s="79" t="s">
        <v>31</v>
      </c>
      <c r="J6" s="79" t="s">
        <v>38</v>
      </c>
      <c r="K6" s="79" t="s">
        <v>39</v>
      </c>
      <c r="L6" s="79" t="s">
        <v>40</v>
      </c>
      <c r="M6" s="79" t="s">
        <v>41</v>
      </c>
      <c r="N6" s="79" t="s">
        <v>42</v>
      </c>
      <c r="O6" s="80"/>
      <c r="P6" s="80"/>
      <c r="Q6" s="80"/>
      <c r="R6" s="80"/>
      <c r="S6" s="80"/>
    </row>
    <row r="7" ht="16.5" customHeight="1" spans="1:19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  <c r="R7" s="52">
        <v>18</v>
      </c>
      <c r="S7" s="52">
        <v>19</v>
      </c>
    </row>
    <row r="8" ht="18" customHeight="1" spans="1:19">
      <c r="A8" s="19" t="s">
        <v>43</v>
      </c>
      <c r="B8" s="19" t="s">
        <v>44</v>
      </c>
      <c r="C8" s="20">
        <v>858431.92</v>
      </c>
      <c r="D8" s="20">
        <v>858431.92</v>
      </c>
      <c r="E8" s="20">
        <v>858431.92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ht="18" customHeight="1" spans="1:19">
      <c r="A9" s="21" t="s">
        <v>29</v>
      </c>
      <c r="B9" s="21"/>
      <c r="C9" s="20">
        <v>858431.92</v>
      </c>
      <c r="D9" s="20">
        <v>858431.92</v>
      </c>
      <c r="E9" s="20">
        <v>858431.92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" right="0.3" top="0.41" bottom="0.41" header="0.25" footer="0.25"/>
  <pageSetup paperSize="9" scale="4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0"/>
  <sheetViews>
    <sheetView showZeros="0" workbookViewId="0">
      <selection activeCell="B10" sqref="B10"/>
    </sheetView>
  </sheetViews>
  <sheetFormatPr defaultColWidth="10.6555555555556" defaultRowHeight="14.25" customHeight="1"/>
  <cols>
    <col min="1" max="1" width="16.1555555555556" customWidth="1"/>
    <col min="2" max="2" width="44.8333333333333" customWidth="1"/>
    <col min="3" max="6" width="22.3333333333333" customWidth="1"/>
    <col min="7" max="8" width="22.1555555555556" customWidth="1"/>
    <col min="9" max="9" width="22" customWidth="1"/>
    <col min="10" max="11" width="22.1555555555556" customWidth="1"/>
    <col min="12" max="14" width="22" customWidth="1"/>
    <col min="15" max="15" width="22.1555555555556" customWidth="1"/>
  </cols>
  <sheetData>
    <row r="1" ht="19.5" customHeight="1" spans="4:15">
      <c r="D1" s="117"/>
      <c r="H1" s="117"/>
      <c r="J1" s="117"/>
      <c r="O1" s="175" t="s">
        <v>45</v>
      </c>
    </row>
    <row r="2" ht="42" customHeight="1" spans="1:15">
      <c r="A2" s="4" t="str">
        <f>"2025"&amp;"年部门支出预算表"</f>
        <v>2025年部门支出预算表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4" customHeight="1" spans="1:15">
      <c r="A3" s="154" t="str">
        <f>"单位名称："&amp;"勐海县红十字会"</f>
        <v>单位名称：勐海县红十字会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6"/>
      <c r="N3" s="6"/>
      <c r="O3" s="100" t="s">
        <v>1</v>
      </c>
    </row>
    <row r="4" ht="19.5" customHeight="1" spans="1:15">
      <c r="A4" s="8" t="s">
        <v>46</v>
      </c>
      <c r="B4" s="8" t="s">
        <v>47</v>
      </c>
      <c r="C4" s="8" t="s">
        <v>29</v>
      </c>
      <c r="D4" s="10" t="s">
        <v>32</v>
      </c>
      <c r="E4" s="11" t="s">
        <v>48</v>
      </c>
      <c r="F4" s="12" t="s">
        <v>49</v>
      </c>
      <c r="G4" s="8" t="s">
        <v>33</v>
      </c>
      <c r="H4" s="8" t="s">
        <v>34</v>
      </c>
      <c r="I4" s="8" t="s">
        <v>50</v>
      </c>
      <c r="J4" s="10" t="s">
        <v>51</v>
      </c>
      <c r="K4" s="11"/>
      <c r="L4" s="11"/>
      <c r="M4" s="11"/>
      <c r="N4" s="11"/>
      <c r="O4" s="12"/>
    </row>
    <row r="5" ht="33.75" customHeight="1" spans="1:15">
      <c r="A5" s="15"/>
      <c r="B5" s="15"/>
      <c r="C5" s="15"/>
      <c r="D5" s="17" t="s">
        <v>31</v>
      </c>
      <c r="E5" s="91" t="s">
        <v>48</v>
      </c>
      <c r="F5" s="91" t="s">
        <v>49</v>
      </c>
      <c r="G5" s="15"/>
      <c r="H5" s="15"/>
      <c r="I5" s="15"/>
      <c r="J5" s="17" t="s">
        <v>31</v>
      </c>
      <c r="K5" s="39" t="s">
        <v>52</v>
      </c>
      <c r="L5" s="39" t="s">
        <v>53</v>
      </c>
      <c r="M5" s="39" t="s">
        <v>54</v>
      </c>
      <c r="N5" s="39" t="s">
        <v>55</v>
      </c>
      <c r="O5" s="39" t="s">
        <v>56</v>
      </c>
    </row>
    <row r="6" ht="19.5" customHeight="1" spans="1:15">
      <c r="A6" s="173">
        <v>1</v>
      </c>
      <c r="B6" s="173">
        <v>2</v>
      </c>
      <c r="C6" s="174">
        <v>3</v>
      </c>
      <c r="D6" s="174">
        <v>4</v>
      </c>
      <c r="E6" s="174">
        <v>5</v>
      </c>
      <c r="F6" s="174">
        <v>6</v>
      </c>
      <c r="G6" s="174">
        <v>7</v>
      </c>
      <c r="H6" s="174">
        <v>8</v>
      </c>
      <c r="I6" s="174">
        <v>9</v>
      </c>
      <c r="J6" s="174">
        <v>10</v>
      </c>
      <c r="K6" s="174">
        <v>11</v>
      </c>
      <c r="L6" s="174">
        <v>12</v>
      </c>
      <c r="M6" s="174">
        <v>13</v>
      </c>
      <c r="N6" s="174">
        <v>14</v>
      </c>
      <c r="O6" s="174">
        <v>15</v>
      </c>
    </row>
    <row r="7" ht="21.75" customHeight="1" spans="1:15">
      <c r="A7" s="19" t="s">
        <v>57</v>
      </c>
      <c r="B7" s="19" t="s">
        <v>58</v>
      </c>
      <c r="C7" s="20">
        <v>717358.8</v>
      </c>
      <c r="D7" s="20">
        <v>717358.8</v>
      </c>
      <c r="E7" s="20">
        <v>717358.8</v>
      </c>
      <c r="F7" s="20"/>
      <c r="G7" s="20"/>
      <c r="H7" s="20"/>
      <c r="I7" s="20"/>
      <c r="J7" s="20"/>
      <c r="K7" s="20"/>
      <c r="L7" s="20"/>
      <c r="M7" s="20"/>
      <c r="N7" s="20"/>
      <c r="O7" s="20"/>
    </row>
    <row r="8" ht="21.75" customHeight="1" spans="1:15">
      <c r="A8" s="96" t="s">
        <v>59</v>
      </c>
      <c r="B8" s="96" t="s">
        <v>60</v>
      </c>
      <c r="C8" s="20">
        <v>86451.2</v>
      </c>
      <c r="D8" s="20">
        <v>86451.2</v>
      </c>
      <c r="E8" s="20">
        <v>86451.2</v>
      </c>
      <c r="F8" s="20"/>
      <c r="G8" s="20"/>
      <c r="H8" s="20"/>
      <c r="I8" s="20"/>
      <c r="J8" s="20"/>
      <c r="K8" s="20"/>
      <c r="L8" s="20"/>
      <c r="M8" s="20"/>
      <c r="N8" s="20"/>
      <c r="O8" s="20"/>
    </row>
    <row r="9" ht="21.75" customHeight="1" spans="1:15">
      <c r="A9" s="97" t="s">
        <v>61</v>
      </c>
      <c r="B9" s="97" t="s">
        <v>62</v>
      </c>
      <c r="C9" s="20">
        <v>86451.2</v>
      </c>
      <c r="D9" s="20">
        <v>86451.2</v>
      </c>
      <c r="E9" s="20">
        <v>86451.2</v>
      </c>
      <c r="F9" s="20"/>
      <c r="G9" s="20"/>
      <c r="H9" s="20"/>
      <c r="I9" s="20"/>
      <c r="J9" s="20"/>
      <c r="K9" s="20"/>
      <c r="L9" s="20"/>
      <c r="M9" s="20"/>
      <c r="N9" s="20"/>
      <c r="O9" s="20"/>
    </row>
    <row r="10" ht="21.75" customHeight="1" spans="1:15">
      <c r="A10" s="96" t="s">
        <v>63</v>
      </c>
      <c r="B10" s="96" t="s">
        <v>64</v>
      </c>
      <c r="C10" s="20">
        <v>630907.6</v>
      </c>
      <c r="D10" s="20">
        <v>630907.6</v>
      </c>
      <c r="E10" s="20">
        <v>630907.6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ht="21.75" customHeight="1" spans="1:15">
      <c r="A11" s="97" t="s">
        <v>65</v>
      </c>
      <c r="B11" s="97" t="s">
        <v>66</v>
      </c>
      <c r="C11" s="20">
        <v>630907.6</v>
      </c>
      <c r="D11" s="20">
        <v>630907.6</v>
      </c>
      <c r="E11" s="20">
        <v>630907.6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ht="21.75" customHeight="1" spans="1:15">
      <c r="A12" s="19" t="s">
        <v>67</v>
      </c>
      <c r="B12" s="19" t="s">
        <v>68</v>
      </c>
      <c r="C12" s="20">
        <v>69046.24</v>
      </c>
      <c r="D12" s="20">
        <v>69046.24</v>
      </c>
      <c r="E12" s="20">
        <v>69046.24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ht="21.75" customHeight="1" spans="1:15">
      <c r="A13" s="96" t="s">
        <v>69</v>
      </c>
      <c r="B13" s="96" t="s">
        <v>70</v>
      </c>
      <c r="C13" s="20">
        <v>69046.24</v>
      </c>
      <c r="D13" s="20">
        <v>69046.24</v>
      </c>
      <c r="E13" s="20">
        <v>69046.24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ht="21.75" customHeight="1" spans="1:15">
      <c r="A14" s="97" t="s">
        <v>71</v>
      </c>
      <c r="B14" s="97" t="s">
        <v>72</v>
      </c>
      <c r="C14" s="20">
        <v>44889.6</v>
      </c>
      <c r="D14" s="20">
        <v>44889.6</v>
      </c>
      <c r="E14" s="20">
        <v>44889.6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ht="21.75" customHeight="1" spans="1:15">
      <c r="A15" s="97" t="s">
        <v>73</v>
      </c>
      <c r="B15" s="97" t="s">
        <v>74</v>
      </c>
      <c r="C15" s="20">
        <v>21376</v>
      </c>
      <c r="D15" s="20">
        <v>21376</v>
      </c>
      <c r="E15" s="20">
        <v>21376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ht="21.75" customHeight="1" spans="1:15">
      <c r="A16" s="97" t="s">
        <v>75</v>
      </c>
      <c r="B16" s="97" t="s">
        <v>76</v>
      </c>
      <c r="C16" s="20">
        <v>2780.64</v>
      </c>
      <c r="D16" s="20">
        <v>2780.64</v>
      </c>
      <c r="E16" s="20">
        <v>2780.64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ht="21.75" customHeight="1" spans="1:15">
      <c r="A17" s="19" t="s">
        <v>77</v>
      </c>
      <c r="B17" s="19" t="s">
        <v>78</v>
      </c>
      <c r="C17" s="20">
        <v>72026.88</v>
      </c>
      <c r="D17" s="20">
        <v>72026.88</v>
      </c>
      <c r="E17" s="20">
        <v>72026.88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ht="21.75" customHeight="1" spans="1:15">
      <c r="A18" s="96" t="s">
        <v>79</v>
      </c>
      <c r="B18" s="96" t="s">
        <v>80</v>
      </c>
      <c r="C18" s="20">
        <v>72026.88</v>
      </c>
      <c r="D18" s="20">
        <v>72026.88</v>
      </c>
      <c r="E18" s="20">
        <v>72026.88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ht="21.75" customHeight="1" spans="1:15">
      <c r="A19" s="97" t="s">
        <v>81</v>
      </c>
      <c r="B19" s="97" t="s">
        <v>82</v>
      </c>
      <c r="C19" s="20">
        <v>72026.88</v>
      </c>
      <c r="D19" s="20">
        <v>72026.88</v>
      </c>
      <c r="E19" s="20">
        <v>72026.88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ht="21.75" customHeight="1" spans="1:15">
      <c r="A20" s="21" t="s">
        <v>83</v>
      </c>
      <c r="B20" s="21" t="s">
        <v>83</v>
      </c>
      <c r="C20" s="20">
        <v>858431.92</v>
      </c>
      <c r="D20" s="20">
        <v>858431.92</v>
      </c>
      <c r="E20" s="20">
        <v>858431.92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</row>
  </sheetData>
  <mergeCells count="11">
    <mergeCell ref="A2:O2"/>
    <mergeCell ref="A3:L3"/>
    <mergeCell ref="D4:F4"/>
    <mergeCell ref="J4:O4"/>
    <mergeCell ref="A20:B20"/>
    <mergeCell ref="A4:A5"/>
    <mergeCell ref="B4:B5"/>
    <mergeCell ref="C4:C5"/>
    <mergeCell ref="G4:G5"/>
    <mergeCell ref="H4:H5"/>
    <mergeCell ref="I4:I5"/>
  </mergeCells>
  <printOptions horizontalCentered="1"/>
  <pageMargins left="0.3" right="0.3" top="0.41" bottom="0.41" header="0.25" footer="0.25"/>
  <pageSetup paperSize="9" scale="5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showZeros="0" workbookViewId="0">
      <selection activeCell="A1" sqref="A1"/>
    </sheetView>
  </sheetViews>
  <sheetFormatPr defaultColWidth="10.6555555555556" defaultRowHeight="14.25" customHeight="1" outlineLevelCol="3"/>
  <cols>
    <col min="1" max="1" width="45.8333333333333" customWidth="1"/>
    <col min="2" max="2" width="36" customWidth="1"/>
    <col min="3" max="3" width="41.8333333333333" customWidth="1"/>
    <col min="4" max="4" width="34.8333333333333" customWidth="1"/>
  </cols>
  <sheetData>
    <row r="1" ht="19.5" customHeight="1" spans="4:4">
      <c r="D1" s="31" t="s">
        <v>84</v>
      </c>
    </row>
    <row r="2" ht="36" customHeight="1" spans="1:4">
      <c r="A2" s="4" t="str">
        <f>"2025"&amp;"年部门财政拨款收支预算总表"</f>
        <v>2025年部门财政拨款收支预算总表</v>
      </c>
      <c r="B2" s="4"/>
      <c r="C2" s="4"/>
      <c r="D2" s="4"/>
    </row>
    <row r="3" ht="24" customHeight="1" spans="1:4">
      <c r="A3" s="5" t="str">
        <f>"单位名称："&amp;"勐海县红十字会"</f>
        <v>单位名称：勐海县红十字会</v>
      </c>
      <c r="B3" s="5"/>
      <c r="C3" s="163"/>
      <c r="D3" s="100" t="s">
        <v>1</v>
      </c>
    </row>
    <row r="4" ht="19.5" customHeight="1" spans="1:4">
      <c r="A4" s="10" t="s">
        <v>2</v>
      </c>
      <c r="B4" s="12"/>
      <c r="C4" s="10" t="s">
        <v>3</v>
      </c>
      <c r="D4" s="12"/>
    </row>
    <row r="5" ht="21.75" customHeight="1" spans="1:4">
      <c r="A5" s="26" t="s">
        <v>4</v>
      </c>
      <c r="B5" s="106" t="s">
        <v>5</v>
      </c>
      <c r="C5" s="26" t="s">
        <v>85</v>
      </c>
      <c r="D5" s="106" t="s">
        <v>5</v>
      </c>
    </row>
    <row r="6" ht="17.25" customHeight="1" spans="1:4">
      <c r="A6" s="28"/>
      <c r="B6" s="109"/>
      <c r="C6" s="28"/>
      <c r="D6" s="109"/>
    </row>
    <row r="7" ht="17.25" customHeight="1" spans="1:4">
      <c r="A7" s="164" t="s">
        <v>86</v>
      </c>
      <c r="B7" s="20">
        <v>858431.92</v>
      </c>
      <c r="C7" s="165" t="s">
        <v>87</v>
      </c>
      <c r="D7" s="166">
        <v>858431.92</v>
      </c>
    </row>
    <row r="8" ht="17.25" customHeight="1" spans="1:4">
      <c r="A8" s="167" t="s">
        <v>88</v>
      </c>
      <c r="B8" s="20">
        <v>858431.92</v>
      </c>
      <c r="C8" s="165" t="str">
        <f>"（"&amp;"一"&amp;"）"&amp;"社会保障和就业支出"</f>
        <v>（一）社会保障和就业支出</v>
      </c>
      <c r="D8" s="166">
        <v>717358.8</v>
      </c>
    </row>
    <row r="9" ht="17.25" customHeight="1" spans="1:4">
      <c r="A9" s="167" t="s">
        <v>89</v>
      </c>
      <c r="B9" s="20"/>
      <c r="C9" s="165" t="str">
        <f>"（"&amp;"二"&amp;"）"&amp;"卫生健康支出"</f>
        <v>（二）卫生健康支出</v>
      </c>
      <c r="D9" s="166">
        <v>69046.24</v>
      </c>
    </row>
    <row r="10" ht="17.25" customHeight="1" spans="1:4">
      <c r="A10" s="167" t="s">
        <v>90</v>
      </c>
      <c r="B10" s="20"/>
      <c r="C10" s="165" t="str">
        <f>"（"&amp;"三"&amp;"）"&amp;"住房保障支出"</f>
        <v>（三）住房保障支出</v>
      </c>
      <c r="D10" s="166">
        <v>72026.88</v>
      </c>
    </row>
    <row r="11" ht="17.25" customHeight="1" spans="1:4">
      <c r="A11" s="167" t="s">
        <v>91</v>
      </c>
      <c r="B11" s="20"/>
      <c r="C11" s="165"/>
      <c r="D11" s="166"/>
    </row>
    <row r="12" ht="17.25" customHeight="1" spans="1:4">
      <c r="A12" s="167" t="s">
        <v>88</v>
      </c>
      <c r="B12" s="20"/>
      <c r="C12" s="165"/>
      <c r="D12" s="166"/>
    </row>
    <row r="13" ht="17.25" customHeight="1" spans="1:4">
      <c r="A13" s="167" t="s">
        <v>89</v>
      </c>
      <c r="B13" s="20"/>
      <c r="C13" s="165"/>
      <c r="D13" s="166"/>
    </row>
    <row r="14" ht="17.25" customHeight="1" spans="1:4">
      <c r="A14" s="167" t="s">
        <v>90</v>
      </c>
      <c r="B14" s="20"/>
      <c r="C14" s="165"/>
      <c r="D14" s="166"/>
    </row>
    <row r="15" customHeight="1" spans="1:4">
      <c r="A15" s="168"/>
      <c r="B15" s="169"/>
      <c r="C15" s="170" t="s">
        <v>92</v>
      </c>
      <c r="D15" s="169"/>
    </row>
    <row r="16" ht="17.25" customHeight="1" spans="1:4">
      <c r="A16" s="171" t="s">
        <v>93</v>
      </c>
      <c r="B16" s="172">
        <v>858431.92</v>
      </c>
      <c r="C16" s="168" t="s">
        <v>25</v>
      </c>
      <c r="D16" s="172">
        <v>858431.92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" right="0.3" top="0.41" bottom="0.41" header="0.25" footer="0.2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0"/>
  <sheetViews>
    <sheetView showZeros="0" workbookViewId="0">
      <selection activeCell="A1" sqref="A1"/>
    </sheetView>
  </sheetViews>
  <sheetFormatPr defaultColWidth="10.6555555555556" defaultRowHeight="14.25" customHeight="1" outlineLevelCol="6"/>
  <cols>
    <col min="1" max="1" width="23.5" customWidth="1"/>
    <col min="2" max="2" width="51.3333333333333" customWidth="1"/>
    <col min="3" max="3" width="28.3333333333333" customWidth="1"/>
    <col min="4" max="4" width="23.8333333333333" customWidth="1"/>
    <col min="5" max="7" width="28.3333333333333" customWidth="1"/>
  </cols>
  <sheetData>
    <row r="1" customHeight="1" spans="4:7">
      <c r="D1" s="117"/>
      <c r="F1" s="155"/>
      <c r="G1" s="31" t="s">
        <v>94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4"/>
      <c r="C2" s="4"/>
      <c r="D2" s="4"/>
      <c r="E2" s="4"/>
      <c r="F2" s="4"/>
      <c r="G2" s="4"/>
    </row>
    <row r="3" ht="18" customHeight="1" spans="1:7">
      <c r="A3" s="5" t="str">
        <f>"单位名称："&amp;"勐海县红十字会"</f>
        <v>单位名称：勐海县红十字会</v>
      </c>
      <c r="B3" s="5"/>
      <c r="C3" s="5"/>
      <c r="D3" s="5"/>
      <c r="E3" s="5"/>
      <c r="F3" s="100"/>
      <c r="G3" s="100" t="s">
        <v>1</v>
      </c>
    </row>
    <row r="4" ht="20.25" customHeight="1" spans="1:7">
      <c r="A4" s="156" t="s">
        <v>95</v>
      </c>
      <c r="B4" s="157"/>
      <c r="C4" s="106" t="s">
        <v>29</v>
      </c>
      <c r="D4" s="142" t="s">
        <v>48</v>
      </c>
      <c r="E4" s="145"/>
      <c r="F4" s="146"/>
      <c r="G4" s="158" t="s">
        <v>49</v>
      </c>
    </row>
    <row r="5" ht="20.25" customHeight="1" spans="1:7">
      <c r="A5" s="159" t="s">
        <v>46</v>
      </c>
      <c r="B5" s="159" t="s">
        <v>47</v>
      </c>
      <c r="C5" s="109"/>
      <c r="D5" s="17" t="s">
        <v>31</v>
      </c>
      <c r="E5" s="17" t="s">
        <v>96</v>
      </c>
      <c r="F5" s="17" t="s">
        <v>97</v>
      </c>
      <c r="G5" s="92"/>
    </row>
    <row r="6" ht="19.5" customHeight="1" spans="1:7">
      <c r="A6" s="159" t="s">
        <v>98</v>
      </c>
      <c r="B6" s="159" t="s">
        <v>99</v>
      </c>
      <c r="C6" s="159" t="s">
        <v>100</v>
      </c>
      <c r="D6" s="17">
        <v>4</v>
      </c>
      <c r="E6" s="160" t="s">
        <v>101</v>
      </c>
      <c r="F6" s="160" t="s">
        <v>102</v>
      </c>
      <c r="G6" s="159" t="s">
        <v>103</v>
      </c>
    </row>
    <row r="7" ht="18" customHeight="1" spans="1:7">
      <c r="A7" s="19" t="s">
        <v>57</v>
      </c>
      <c r="B7" s="19" t="s">
        <v>58</v>
      </c>
      <c r="C7" s="20">
        <v>717358.8</v>
      </c>
      <c r="D7" s="20">
        <v>717358.8</v>
      </c>
      <c r="E7" s="20">
        <v>627431.2</v>
      </c>
      <c r="F7" s="20">
        <v>89927.6</v>
      </c>
      <c r="G7" s="20"/>
    </row>
    <row r="8" ht="18" customHeight="1" spans="1:7">
      <c r="A8" s="96" t="s">
        <v>59</v>
      </c>
      <c r="B8" s="96" t="s">
        <v>60</v>
      </c>
      <c r="C8" s="20">
        <v>86451.2</v>
      </c>
      <c r="D8" s="20">
        <v>86451.2</v>
      </c>
      <c r="E8" s="20">
        <v>86451.2</v>
      </c>
      <c r="F8" s="20"/>
      <c r="G8" s="20"/>
    </row>
    <row r="9" ht="18" customHeight="1" spans="1:7">
      <c r="A9" s="97" t="s">
        <v>61</v>
      </c>
      <c r="B9" s="97" t="s">
        <v>62</v>
      </c>
      <c r="C9" s="20">
        <v>86451.2</v>
      </c>
      <c r="D9" s="20">
        <v>86451.2</v>
      </c>
      <c r="E9" s="20">
        <v>86451.2</v>
      </c>
      <c r="F9" s="20"/>
      <c r="G9" s="20"/>
    </row>
    <row r="10" ht="18" customHeight="1" spans="1:7">
      <c r="A10" s="96" t="s">
        <v>63</v>
      </c>
      <c r="B10" s="96" t="s">
        <v>64</v>
      </c>
      <c r="C10" s="20">
        <v>630907.6</v>
      </c>
      <c r="D10" s="20">
        <v>630907.6</v>
      </c>
      <c r="E10" s="20">
        <v>540980</v>
      </c>
      <c r="F10" s="20">
        <v>89927.6</v>
      </c>
      <c r="G10" s="20"/>
    </row>
    <row r="11" ht="18" customHeight="1" spans="1:7">
      <c r="A11" s="97" t="s">
        <v>65</v>
      </c>
      <c r="B11" s="97" t="s">
        <v>66</v>
      </c>
      <c r="C11" s="20">
        <v>630907.6</v>
      </c>
      <c r="D11" s="20">
        <v>630907.6</v>
      </c>
      <c r="E11" s="20">
        <v>540980</v>
      </c>
      <c r="F11" s="20">
        <v>89927.6</v>
      </c>
      <c r="G11" s="20"/>
    </row>
    <row r="12" ht="18" customHeight="1" spans="1:7">
      <c r="A12" s="19" t="s">
        <v>67</v>
      </c>
      <c r="B12" s="19" t="s">
        <v>68</v>
      </c>
      <c r="C12" s="20">
        <v>69046.24</v>
      </c>
      <c r="D12" s="20">
        <v>69046.24</v>
      </c>
      <c r="E12" s="20">
        <v>69046.24</v>
      </c>
      <c r="F12" s="20"/>
      <c r="G12" s="20"/>
    </row>
    <row r="13" ht="18" customHeight="1" spans="1:7">
      <c r="A13" s="96" t="s">
        <v>69</v>
      </c>
      <c r="B13" s="96" t="s">
        <v>70</v>
      </c>
      <c r="C13" s="20">
        <v>69046.24</v>
      </c>
      <c r="D13" s="20">
        <v>69046.24</v>
      </c>
      <c r="E13" s="20">
        <v>69046.24</v>
      </c>
      <c r="F13" s="20"/>
      <c r="G13" s="20"/>
    </row>
    <row r="14" ht="18" customHeight="1" spans="1:7">
      <c r="A14" s="97" t="s">
        <v>71</v>
      </c>
      <c r="B14" s="97" t="s">
        <v>72</v>
      </c>
      <c r="C14" s="20">
        <v>44889.6</v>
      </c>
      <c r="D14" s="20">
        <v>44889.6</v>
      </c>
      <c r="E14" s="20">
        <v>44889.6</v>
      </c>
      <c r="F14" s="20"/>
      <c r="G14" s="20"/>
    </row>
    <row r="15" ht="18" customHeight="1" spans="1:7">
      <c r="A15" s="97" t="s">
        <v>73</v>
      </c>
      <c r="B15" s="97" t="s">
        <v>74</v>
      </c>
      <c r="C15" s="20">
        <v>21376</v>
      </c>
      <c r="D15" s="20">
        <v>21376</v>
      </c>
      <c r="E15" s="20">
        <v>21376</v>
      </c>
      <c r="F15" s="20"/>
      <c r="G15" s="20"/>
    </row>
    <row r="16" ht="18" customHeight="1" spans="1:7">
      <c r="A16" s="97" t="s">
        <v>75</v>
      </c>
      <c r="B16" s="97" t="s">
        <v>76</v>
      </c>
      <c r="C16" s="20">
        <v>2780.64</v>
      </c>
      <c r="D16" s="20">
        <v>2780.64</v>
      </c>
      <c r="E16" s="20">
        <v>2780.64</v>
      </c>
      <c r="F16" s="20"/>
      <c r="G16" s="20"/>
    </row>
    <row r="17" ht="18" customHeight="1" spans="1:7">
      <c r="A17" s="19" t="s">
        <v>77</v>
      </c>
      <c r="B17" s="19" t="s">
        <v>78</v>
      </c>
      <c r="C17" s="20">
        <v>72026.88</v>
      </c>
      <c r="D17" s="20">
        <v>72026.88</v>
      </c>
      <c r="E17" s="20">
        <v>72026.88</v>
      </c>
      <c r="F17" s="20"/>
      <c r="G17" s="20"/>
    </row>
    <row r="18" ht="18" customHeight="1" spans="1:7">
      <c r="A18" s="96" t="s">
        <v>79</v>
      </c>
      <c r="B18" s="96" t="s">
        <v>80</v>
      </c>
      <c r="C18" s="20">
        <v>72026.88</v>
      </c>
      <c r="D18" s="20">
        <v>72026.88</v>
      </c>
      <c r="E18" s="20">
        <v>72026.88</v>
      </c>
      <c r="F18" s="20"/>
      <c r="G18" s="20"/>
    </row>
    <row r="19" ht="18" customHeight="1" spans="1:7">
      <c r="A19" s="97" t="s">
        <v>81</v>
      </c>
      <c r="B19" s="97" t="s">
        <v>82</v>
      </c>
      <c r="C19" s="20">
        <v>72026.88</v>
      </c>
      <c r="D19" s="20">
        <v>72026.88</v>
      </c>
      <c r="E19" s="20">
        <v>72026.88</v>
      </c>
      <c r="F19" s="20"/>
      <c r="G19" s="20"/>
    </row>
    <row r="20" ht="18" customHeight="1" spans="1:7">
      <c r="A20" s="161" t="s">
        <v>83</v>
      </c>
      <c r="B20" s="162" t="s">
        <v>83</v>
      </c>
      <c r="C20" s="20">
        <v>858431.92</v>
      </c>
      <c r="D20" s="20">
        <v>858431.92</v>
      </c>
      <c r="E20" s="20">
        <v>768504.32</v>
      </c>
      <c r="F20" s="20">
        <v>89927.6</v>
      </c>
      <c r="G20" s="20"/>
    </row>
  </sheetData>
  <mergeCells count="7">
    <mergeCell ref="A2:G2"/>
    <mergeCell ref="A3:E3"/>
    <mergeCell ref="A4:B4"/>
    <mergeCell ref="D4:F4"/>
    <mergeCell ref="A20:B20"/>
    <mergeCell ref="C4:C5"/>
    <mergeCell ref="G4:G5"/>
  </mergeCells>
  <printOptions horizontalCentered="1"/>
  <pageMargins left="0.3" right="0.3" top="0.46" bottom="0.46" header="0.4" footer="0.4"/>
  <pageSetup paperSize="9" scale="82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showZeros="0" workbookViewId="0">
      <selection activeCell="E27" sqref="E27"/>
    </sheetView>
  </sheetViews>
  <sheetFormatPr defaultColWidth="10.6555555555556" defaultRowHeight="14.25" customHeight="1" outlineLevelRow="6" outlineLevelCol="5"/>
  <cols>
    <col min="1" max="2" width="32" customWidth="1"/>
    <col min="3" max="6" width="30.1555555555556" customWidth="1"/>
  </cols>
  <sheetData>
    <row r="1" customHeight="1" spans="1:6">
      <c r="A1" s="150"/>
      <c r="B1" s="150"/>
      <c r="C1" s="69"/>
      <c r="D1" s="151"/>
      <c r="F1" s="152" t="s">
        <v>104</v>
      </c>
    </row>
    <row r="2" ht="32.25" customHeight="1" spans="1:6">
      <c r="A2" s="105" t="str">
        <f>"2025"&amp;"年一般公共预算“三公”经费支出预算表"</f>
        <v>2025年一般公共预算“三公”经费支出预算表</v>
      </c>
      <c r="B2" s="153"/>
      <c r="C2" s="153"/>
      <c r="D2" s="153"/>
      <c r="E2" s="153"/>
      <c r="F2" s="153"/>
    </row>
    <row r="3" ht="18.75" customHeight="1" spans="1:6">
      <c r="A3" s="154" t="str">
        <f>"单位名称："&amp;"勐海县红十字会"</f>
        <v>单位名称：勐海县红十字会</v>
      </c>
      <c r="B3" s="153"/>
      <c r="C3" s="153"/>
      <c r="D3" s="153"/>
      <c r="E3" s="153"/>
      <c r="F3" s="35" t="s">
        <v>105</v>
      </c>
    </row>
    <row r="4" ht="19.5" customHeight="1" spans="1:6">
      <c r="A4" s="9" t="s">
        <v>106</v>
      </c>
      <c r="B4" s="26" t="s">
        <v>107</v>
      </c>
      <c r="C4" s="10" t="s">
        <v>108</v>
      </c>
      <c r="D4" s="11"/>
      <c r="E4" s="12"/>
      <c r="F4" s="26" t="s">
        <v>109</v>
      </c>
    </row>
    <row r="5" ht="19.5" customHeight="1" spans="1:6">
      <c r="A5" s="16"/>
      <c r="B5" s="28"/>
      <c r="C5" s="17" t="s">
        <v>31</v>
      </c>
      <c r="D5" s="17" t="s">
        <v>110</v>
      </c>
      <c r="E5" s="17" t="s">
        <v>111</v>
      </c>
      <c r="F5" s="28"/>
    </row>
    <row r="6" ht="18.75" customHeight="1" spans="1:6">
      <c r="A6" s="39">
        <v>1</v>
      </c>
      <c r="B6" s="39">
        <v>2</v>
      </c>
      <c r="C6" s="36">
        <v>3</v>
      </c>
      <c r="D6" s="39">
        <v>4</v>
      </c>
      <c r="E6" s="39">
        <v>5</v>
      </c>
      <c r="F6" s="39">
        <v>6</v>
      </c>
    </row>
    <row r="7" ht="24" customHeight="1" spans="1:6">
      <c r="A7" s="20">
        <v>1000</v>
      </c>
      <c r="B7" s="20"/>
      <c r="C7" s="20"/>
      <c r="D7" s="20"/>
      <c r="E7" s="20"/>
      <c r="F7" s="20">
        <v>1000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" right="0.3" top="0.46" bottom="0.46" header="0.41" footer="0.41"/>
  <pageSetup paperSize="9" scale="94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2"/>
  <sheetViews>
    <sheetView showZeros="0" topLeftCell="K7" workbookViewId="0">
      <selection activeCell="A1" sqref="A1"/>
    </sheetView>
  </sheetViews>
  <sheetFormatPr defaultColWidth="10.6555555555556" defaultRowHeight="14.25" customHeight="1"/>
  <cols>
    <col min="1" max="1" width="38.3333333333333" customWidth="1"/>
    <col min="2" max="2" width="24.6555555555556" customWidth="1"/>
    <col min="3" max="3" width="31" customWidth="1"/>
    <col min="4" max="4" width="11.8333333333333" customWidth="1"/>
    <col min="5" max="5" width="20.5" customWidth="1"/>
    <col min="6" max="6" width="12" customWidth="1"/>
    <col min="7" max="7" width="26.8333333333333" customWidth="1"/>
    <col min="8" max="24" width="22.1555555555556" customWidth="1"/>
  </cols>
  <sheetData>
    <row r="1" ht="18.75" customHeight="1" spans="2:24">
      <c r="B1" s="138"/>
      <c r="D1" s="139"/>
      <c r="E1" s="139"/>
      <c r="F1" s="139"/>
      <c r="G1" s="139"/>
      <c r="H1" s="70"/>
      <c r="I1" s="70"/>
      <c r="J1" s="2"/>
      <c r="K1" s="70"/>
      <c r="L1" s="70"/>
      <c r="M1" s="70"/>
      <c r="N1" s="70"/>
      <c r="O1" s="2"/>
      <c r="P1" s="2"/>
      <c r="Q1" s="2"/>
      <c r="R1" s="70"/>
      <c r="V1" s="138"/>
      <c r="X1" s="3" t="s">
        <v>112</v>
      </c>
    </row>
    <row r="2" ht="39.75" customHeight="1" spans="1:24">
      <c r="A2" s="140" t="str">
        <f>"2025"&amp;"年部门基本支出预算表"</f>
        <v>2025年部门基本支出预算表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</row>
    <row r="3" ht="18.75" customHeight="1" spans="1:24">
      <c r="A3" s="5" t="str">
        <f>"单位名称："&amp;"勐海县红十字会"</f>
        <v>单位名称：勐海县红十字会</v>
      </c>
      <c r="B3" s="5"/>
      <c r="C3" s="5"/>
      <c r="D3" s="5"/>
      <c r="E3" s="5"/>
      <c r="F3" s="5"/>
      <c r="G3" s="5"/>
      <c r="H3" s="141"/>
      <c r="I3" s="141"/>
      <c r="J3" s="6"/>
      <c r="K3" s="141"/>
      <c r="L3" s="141"/>
      <c r="M3" s="141"/>
      <c r="N3" s="141"/>
      <c r="O3" s="6"/>
      <c r="P3" s="6"/>
      <c r="Q3" s="6"/>
      <c r="R3" s="141"/>
      <c r="S3" s="34"/>
      <c r="T3" s="34"/>
      <c r="U3" s="34"/>
      <c r="V3" s="149"/>
      <c r="W3" s="34"/>
      <c r="X3" s="7" t="s">
        <v>105</v>
      </c>
    </row>
    <row r="4" ht="18" customHeight="1" spans="1:24">
      <c r="A4" s="8" t="s">
        <v>113</v>
      </c>
      <c r="B4" s="8" t="s">
        <v>114</v>
      </c>
      <c r="C4" s="8" t="s">
        <v>115</v>
      </c>
      <c r="D4" s="8" t="s">
        <v>116</v>
      </c>
      <c r="E4" s="8" t="s">
        <v>117</v>
      </c>
      <c r="F4" s="8" t="s">
        <v>118</v>
      </c>
      <c r="G4" s="8" t="s">
        <v>119</v>
      </c>
      <c r="H4" s="142" t="s">
        <v>120</v>
      </c>
      <c r="I4" s="145" t="s">
        <v>120</v>
      </c>
      <c r="J4" s="145"/>
      <c r="K4" s="145"/>
      <c r="L4" s="145"/>
      <c r="M4" s="145"/>
      <c r="N4" s="145"/>
      <c r="O4" s="145"/>
      <c r="P4" s="145"/>
      <c r="Q4" s="145"/>
      <c r="R4" s="145" t="s">
        <v>35</v>
      </c>
      <c r="S4" s="145" t="s">
        <v>51</v>
      </c>
      <c r="T4" s="145"/>
      <c r="U4" s="145"/>
      <c r="V4" s="145"/>
      <c r="W4" s="145"/>
      <c r="X4" s="146"/>
    </row>
    <row r="5" ht="18" customHeight="1" spans="1:24">
      <c r="A5" s="13"/>
      <c r="B5" s="13"/>
      <c r="C5" s="13"/>
      <c r="D5" s="13"/>
      <c r="E5" s="13"/>
      <c r="F5" s="13"/>
      <c r="G5" s="13"/>
      <c r="H5" s="106" t="s">
        <v>121</v>
      </c>
      <c r="I5" s="142" t="s">
        <v>32</v>
      </c>
      <c r="J5" s="145"/>
      <c r="K5" s="145"/>
      <c r="L5" s="145"/>
      <c r="M5" s="145"/>
      <c r="N5" s="146"/>
      <c r="O5" s="10" t="s">
        <v>122</v>
      </c>
      <c r="P5" s="11"/>
      <c r="Q5" s="12"/>
      <c r="R5" s="8" t="s">
        <v>35</v>
      </c>
      <c r="S5" s="142" t="s">
        <v>51</v>
      </c>
      <c r="T5" s="145" t="s">
        <v>38</v>
      </c>
      <c r="U5" s="145" t="s">
        <v>51</v>
      </c>
      <c r="V5" s="145" t="s">
        <v>40</v>
      </c>
      <c r="W5" s="145" t="s">
        <v>41</v>
      </c>
      <c r="X5" s="146" t="s">
        <v>42</v>
      </c>
    </row>
    <row r="6" ht="18.75" customHeight="1" spans="1:24">
      <c r="A6" s="13"/>
      <c r="B6" s="13"/>
      <c r="C6" s="13"/>
      <c r="D6" s="13"/>
      <c r="E6" s="13"/>
      <c r="F6" s="13"/>
      <c r="G6" s="13"/>
      <c r="H6" s="143"/>
      <c r="I6" s="147" t="s">
        <v>123</v>
      </c>
      <c r="J6" s="148" t="s">
        <v>124</v>
      </c>
      <c r="K6" s="8" t="s">
        <v>125</v>
      </c>
      <c r="L6" s="8" t="s">
        <v>126</v>
      </c>
      <c r="M6" s="8" t="s">
        <v>127</v>
      </c>
      <c r="N6" s="8" t="s">
        <v>128</v>
      </c>
      <c r="O6" s="8" t="s">
        <v>32</v>
      </c>
      <c r="P6" s="8" t="s">
        <v>33</v>
      </c>
      <c r="Q6" s="8" t="s">
        <v>34</v>
      </c>
      <c r="R6" s="13"/>
      <c r="S6" s="8" t="s">
        <v>31</v>
      </c>
      <c r="T6" s="8" t="s">
        <v>38</v>
      </c>
      <c r="U6" s="8" t="s">
        <v>129</v>
      </c>
      <c r="V6" s="8" t="s">
        <v>40</v>
      </c>
      <c r="W6" s="8" t="s">
        <v>41</v>
      </c>
      <c r="X6" s="8" t="s">
        <v>42</v>
      </c>
    </row>
    <row r="7" ht="37.5" customHeight="1" spans="1:24">
      <c r="A7" s="15"/>
      <c r="B7" s="15"/>
      <c r="C7" s="15"/>
      <c r="D7" s="15"/>
      <c r="E7" s="15"/>
      <c r="F7" s="15"/>
      <c r="G7" s="15"/>
      <c r="H7" s="109"/>
      <c r="I7" s="91" t="s">
        <v>31</v>
      </c>
      <c r="J7" s="91" t="s">
        <v>130</v>
      </c>
      <c r="K7" s="15" t="s">
        <v>124</v>
      </c>
      <c r="L7" s="15" t="s">
        <v>126</v>
      </c>
      <c r="M7" s="15" t="s">
        <v>127</v>
      </c>
      <c r="N7" s="15" t="s">
        <v>128</v>
      </c>
      <c r="O7" s="15" t="s">
        <v>126</v>
      </c>
      <c r="P7" s="15" t="s">
        <v>127</v>
      </c>
      <c r="Q7" s="15" t="s">
        <v>128</v>
      </c>
      <c r="R7" s="15" t="s">
        <v>35</v>
      </c>
      <c r="S7" s="15" t="s">
        <v>31</v>
      </c>
      <c r="T7" s="15" t="s">
        <v>38</v>
      </c>
      <c r="U7" s="15" t="s">
        <v>129</v>
      </c>
      <c r="V7" s="15" t="s">
        <v>40</v>
      </c>
      <c r="W7" s="15" t="s">
        <v>41</v>
      </c>
      <c r="X7" s="15" t="s">
        <v>42</v>
      </c>
    </row>
    <row r="8" ht="19.5" customHeight="1" spans="1:24">
      <c r="A8" s="144">
        <v>1</v>
      </c>
      <c r="B8" s="144">
        <v>2</v>
      </c>
      <c r="C8" s="144">
        <v>3</v>
      </c>
      <c r="D8" s="144">
        <v>4</v>
      </c>
      <c r="E8" s="144">
        <v>5</v>
      </c>
      <c r="F8" s="144">
        <v>6</v>
      </c>
      <c r="G8" s="144">
        <v>7</v>
      </c>
      <c r="H8" s="144">
        <v>8</v>
      </c>
      <c r="I8" s="144">
        <v>9</v>
      </c>
      <c r="J8" s="144">
        <v>10</v>
      </c>
      <c r="K8" s="144">
        <v>11</v>
      </c>
      <c r="L8" s="144">
        <v>12</v>
      </c>
      <c r="M8" s="144">
        <v>13</v>
      </c>
      <c r="N8" s="144">
        <v>14</v>
      </c>
      <c r="O8" s="144">
        <v>15</v>
      </c>
      <c r="P8" s="144">
        <v>16</v>
      </c>
      <c r="Q8" s="144">
        <v>17</v>
      </c>
      <c r="R8" s="144">
        <v>18</v>
      </c>
      <c r="S8" s="144">
        <v>19</v>
      </c>
      <c r="T8" s="144">
        <v>20</v>
      </c>
      <c r="U8" s="144">
        <v>21</v>
      </c>
      <c r="V8" s="144">
        <v>22</v>
      </c>
      <c r="W8" s="144">
        <v>23</v>
      </c>
      <c r="X8" s="144">
        <v>24</v>
      </c>
    </row>
    <row r="9" ht="21" customHeight="1" spans="1:24">
      <c r="A9" s="19" t="s">
        <v>44</v>
      </c>
      <c r="B9" s="19"/>
      <c r="C9" s="19"/>
      <c r="D9" s="19"/>
      <c r="E9" s="19"/>
      <c r="F9" s="19"/>
      <c r="G9" s="19"/>
      <c r="H9" s="20">
        <v>858431.92</v>
      </c>
      <c r="I9" s="20">
        <v>858431.92</v>
      </c>
      <c r="J9" s="20"/>
      <c r="K9" s="20"/>
      <c r="L9" s="20"/>
      <c r="M9" s="20">
        <v>858431.92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ht="21" customHeight="1" spans="1:24">
      <c r="A10" s="96" t="s">
        <v>44</v>
      </c>
      <c r="B10" s="19" t="s">
        <v>131</v>
      </c>
      <c r="C10" s="19" t="s">
        <v>132</v>
      </c>
      <c r="D10" s="19" t="s">
        <v>65</v>
      </c>
      <c r="E10" s="19" t="s">
        <v>66</v>
      </c>
      <c r="F10" s="19" t="s">
        <v>133</v>
      </c>
      <c r="G10" s="19" t="s">
        <v>134</v>
      </c>
      <c r="H10" s="20">
        <v>15420</v>
      </c>
      <c r="I10" s="20">
        <v>15420</v>
      </c>
      <c r="J10" s="20"/>
      <c r="K10" s="20"/>
      <c r="L10" s="20"/>
      <c r="M10" s="20">
        <v>15420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ht="21" customHeight="1" spans="1:24">
      <c r="A11" s="96" t="s">
        <v>44</v>
      </c>
      <c r="B11" s="19" t="s">
        <v>131</v>
      </c>
      <c r="C11" s="19" t="s">
        <v>132</v>
      </c>
      <c r="D11" s="19" t="s">
        <v>65</v>
      </c>
      <c r="E11" s="19" t="s">
        <v>66</v>
      </c>
      <c r="F11" s="19" t="s">
        <v>135</v>
      </c>
      <c r="G11" s="19" t="s">
        <v>136</v>
      </c>
      <c r="H11" s="20">
        <v>480</v>
      </c>
      <c r="I11" s="20">
        <v>480</v>
      </c>
      <c r="J11" s="20"/>
      <c r="K11" s="20"/>
      <c r="L11" s="20"/>
      <c r="M11" s="20">
        <v>480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ht="21" customHeight="1" spans="1:24">
      <c r="A12" s="96" t="s">
        <v>44</v>
      </c>
      <c r="B12" s="19" t="s">
        <v>131</v>
      </c>
      <c r="C12" s="19" t="s">
        <v>132</v>
      </c>
      <c r="D12" s="19" t="s">
        <v>65</v>
      </c>
      <c r="E12" s="19" t="s">
        <v>66</v>
      </c>
      <c r="F12" s="19" t="s">
        <v>137</v>
      </c>
      <c r="G12" s="19" t="s">
        <v>138</v>
      </c>
      <c r="H12" s="20">
        <v>400</v>
      </c>
      <c r="I12" s="20">
        <v>400</v>
      </c>
      <c r="J12" s="20"/>
      <c r="K12" s="20"/>
      <c r="L12" s="20"/>
      <c r="M12" s="20">
        <v>400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ht="21" customHeight="1" spans="1:24">
      <c r="A13" s="96" t="s">
        <v>44</v>
      </c>
      <c r="B13" s="19" t="s">
        <v>131</v>
      </c>
      <c r="C13" s="19" t="s">
        <v>132</v>
      </c>
      <c r="D13" s="19" t="s">
        <v>65</v>
      </c>
      <c r="E13" s="19" t="s">
        <v>66</v>
      </c>
      <c r="F13" s="19" t="s">
        <v>139</v>
      </c>
      <c r="G13" s="19" t="s">
        <v>140</v>
      </c>
      <c r="H13" s="20">
        <v>800</v>
      </c>
      <c r="I13" s="20">
        <v>800</v>
      </c>
      <c r="J13" s="20"/>
      <c r="K13" s="20"/>
      <c r="L13" s="20"/>
      <c r="M13" s="20">
        <v>800</v>
      </c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ht="21" customHeight="1" spans="1:24">
      <c r="A14" s="96" t="s">
        <v>44</v>
      </c>
      <c r="B14" s="19" t="s">
        <v>131</v>
      </c>
      <c r="C14" s="19" t="s">
        <v>132</v>
      </c>
      <c r="D14" s="19" t="s">
        <v>65</v>
      </c>
      <c r="E14" s="19" t="s">
        <v>66</v>
      </c>
      <c r="F14" s="19" t="s">
        <v>141</v>
      </c>
      <c r="G14" s="19" t="s">
        <v>142</v>
      </c>
      <c r="H14" s="20">
        <v>5300</v>
      </c>
      <c r="I14" s="20">
        <v>5300</v>
      </c>
      <c r="J14" s="20"/>
      <c r="K14" s="20"/>
      <c r="L14" s="20"/>
      <c r="M14" s="20">
        <v>5300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ht="21" customHeight="1" spans="1:24">
      <c r="A15" s="96" t="s">
        <v>44</v>
      </c>
      <c r="B15" s="19" t="s">
        <v>131</v>
      </c>
      <c r="C15" s="19" t="s">
        <v>132</v>
      </c>
      <c r="D15" s="19" t="s">
        <v>65</v>
      </c>
      <c r="E15" s="19" t="s">
        <v>66</v>
      </c>
      <c r="F15" s="19" t="s">
        <v>143</v>
      </c>
      <c r="G15" s="19" t="s">
        <v>144</v>
      </c>
      <c r="H15" s="20">
        <v>6000</v>
      </c>
      <c r="I15" s="20">
        <v>6000</v>
      </c>
      <c r="J15" s="20"/>
      <c r="K15" s="20"/>
      <c r="L15" s="20"/>
      <c r="M15" s="20">
        <v>6000</v>
      </c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ht="21" customHeight="1" spans="1:24">
      <c r="A16" s="96" t="s">
        <v>44</v>
      </c>
      <c r="B16" s="19" t="s">
        <v>131</v>
      </c>
      <c r="C16" s="19" t="s">
        <v>132</v>
      </c>
      <c r="D16" s="19" t="s">
        <v>65</v>
      </c>
      <c r="E16" s="19" t="s">
        <v>66</v>
      </c>
      <c r="F16" s="19" t="s">
        <v>145</v>
      </c>
      <c r="G16" s="19" t="s">
        <v>146</v>
      </c>
      <c r="H16" s="20">
        <v>2000</v>
      </c>
      <c r="I16" s="20">
        <v>2000</v>
      </c>
      <c r="J16" s="20"/>
      <c r="K16" s="20"/>
      <c r="L16" s="20"/>
      <c r="M16" s="20">
        <v>2000</v>
      </c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ht="21" customHeight="1" spans="1:24">
      <c r="A17" s="96" t="s">
        <v>44</v>
      </c>
      <c r="B17" s="19" t="s">
        <v>131</v>
      </c>
      <c r="C17" s="19" t="s">
        <v>132</v>
      </c>
      <c r="D17" s="19" t="s">
        <v>65</v>
      </c>
      <c r="E17" s="19" t="s">
        <v>66</v>
      </c>
      <c r="F17" s="19" t="s">
        <v>147</v>
      </c>
      <c r="G17" s="19" t="s">
        <v>148</v>
      </c>
      <c r="H17" s="20">
        <v>2600</v>
      </c>
      <c r="I17" s="20">
        <v>2600</v>
      </c>
      <c r="J17" s="20"/>
      <c r="K17" s="20"/>
      <c r="L17" s="20"/>
      <c r="M17" s="20">
        <v>2600</v>
      </c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ht="21" customHeight="1" spans="1:24">
      <c r="A18" s="96" t="s">
        <v>44</v>
      </c>
      <c r="B18" s="19" t="s">
        <v>149</v>
      </c>
      <c r="C18" s="19" t="s">
        <v>150</v>
      </c>
      <c r="D18" s="19" t="s">
        <v>65</v>
      </c>
      <c r="E18" s="19" t="s">
        <v>66</v>
      </c>
      <c r="F18" s="19" t="s">
        <v>151</v>
      </c>
      <c r="G18" s="19" t="s">
        <v>152</v>
      </c>
      <c r="H18" s="20">
        <v>197808</v>
      </c>
      <c r="I18" s="20">
        <v>197808</v>
      </c>
      <c r="J18" s="20"/>
      <c r="K18" s="20"/>
      <c r="L18" s="20"/>
      <c r="M18" s="20">
        <v>197808</v>
      </c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ht="21" customHeight="1" spans="1:24">
      <c r="A19" s="96" t="s">
        <v>44</v>
      </c>
      <c r="B19" s="19" t="s">
        <v>149</v>
      </c>
      <c r="C19" s="19" t="s">
        <v>150</v>
      </c>
      <c r="D19" s="19" t="s">
        <v>65</v>
      </c>
      <c r="E19" s="19" t="s">
        <v>66</v>
      </c>
      <c r="F19" s="19" t="s">
        <v>153</v>
      </c>
      <c r="G19" s="19" t="s">
        <v>154</v>
      </c>
      <c r="H19" s="20">
        <v>270288</v>
      </c>
      <c r="I19" s="20">
        <v>270288</v>
      </c>
      <c r="J19" s="20"/>
      <c r="K19" s="20"/>
      <c r="L19" s="20"/>
      <c r="M19" s="20">
        <v>270288</v>
      </c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ht="21" customHeight="1" spans="1:24">
      <c r="A20" s="96" t="s">
        <v>44</v>
      </c>
      <c r="B20" s="19" t="s">
        <v>149</v>
      </c>
      <c r="C20" s="19" t="s">
        <v>150</v>
      </c>
      <c r="D20" s="19" t="s">
        <v>65</v>
      </c>
      <c r="E20" s="19" t="s">
        <v>66</v>
      </c>
      <c r="F20" s="19" t="s">
        <v>155</v>
      </c>
      <c r="G20" s="19" t="s">
        <v>156</v>
      </c>
      <c r="H20" s="20">
        <v>16484</v>
      </c>
      <c r="I20" s="20">
        <v>16484</v>
      </c>
      <c r="J20" s="20"/>
      <c r="K20" s="20"/>
      <c r="L20" s="20"/>
      <c r="M20" s="20">
        <v>16484</v>
      </c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ht="31" customHeight="1" spans="1:24">
      <c r="A21" s="96" t="s">
        <v>44</v>
      </c>
      <c r="B21" s="19" t="s">
        <v>157</v>
      </c>
      <c r="C21" s="19" t="s">
        <v>158</v>
      </c>
      <c r="D21" s="19" t="s">
        <v>61</v>
      </c>
      <c r="E21" s="19" t="s">
        <v>62</v>
      </c>
      <c r="F21" s="19" t="s">
        <v>159</v>
      </c>
      <c r="G21" s="19" t="s">
        <v>160</v>
      </c>
      <c r="H21" s="20">
        <v>86451.2</v>
      </c>
      <c r="I21" s="20">
        <v>86451.2</v>
      </c>
      <c r="J21" s="20"/>
      <c r="K21" s="20"/>
      <c r="L21" s="20"/>
      <c r="M21" s="20">
        <v>86451.2</v>
      </c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ht="21" customHeight="1" spans="1:24">
      <c r="A22" s="96" t="s">
        <v>44</v>
      </c>
      <c r="B22" s="19" t="s">
        <v>157</v>
      </c>
      <c r="C22" s="19" t="s">
        <v>158</v>
      </c>
      <c r="D22" s="19" t="s">
        <v>71</v>
      </c>
      <c r="E22" s="19" t="s">
        <v>72</v>
      </c>
      <c r="F22" s="19" t="s">
        <v>161</v>
      </c>
      <c r="G22" s="19" t="s">
        <v>162</v>
      </c>
      <c r="H22" s="20">
        <v>44889.6</v>
      </c>
      <c r="I22" s="20">
        <v>44889.6</v>
      </c>
      <c r="J22" s="20"/>
      <c r="K22" s="20"/>
      <c r="L22" s="20"/>
      <c r="M22" s="20">
        <v>44889.6</v>
      </c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ht="21" customHeight="1" spans="1:24">
      <c r="A23" s="96" t="s">
        <v>44</v>
      </c>
      <c r="B23" s="19" t="s">
        <v>157</v>
      </c>
      <c r="C23" s="19" t="s">
        <v>158</v>
      </c>
      <c r="D23" s="19" t="s">
        <v>73</v>
      </c>
      <c r="E23" s="19" t="s">
        <v>74</v>
      </c>
      <c r="F23" s="19" t="s">
        <v>163</v>
      </c>
      <c r="G23" s="19" t="s">
        <v>164</v>
      </c>
      <c r="H23" s="20">
        <v>21376</v>
      </c>
      <c r="I23" s="20">
        <v>21376</v>
      </c>
      <c r="J23" s="20"/>
      <c r="K23" s="20"/>
      <c r="L23" s="20"/>
      <c r="M23" s="20">
        <v>21376</v>
      </c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ht="35" customHeight="1" spans="1:24">
      <c r="A24" s="96" t="s">
        <v>44</v>
      </c>
      <c r="B24" s="19" t="s">
        <v>157</v>
      </c>
      <c r="C24" s="19" t="s">
        <v>158</v>
      </c>
      <c r="D24" s="19" t="s">
        <v>75</v>
      </c>
      <c r="E24" s="19" t="s">
        <v>76</v>
      </c>
      <c r="F24" s="19" t="s">
        <v>165</v>
      </c>
      <c r="G24" s="19" t="s">
        <v>166</v>
      </c>
      <c r="H24" s="20">
        <v>1700</v>
      </c>
      <c r="I24" s="20">
        <v>1700</v>
      </c>
      <c r="J24" s="20"/>
      <c r="K24" s="20"/>
      <c r="L24" s="20"/>
      <c r="M24" s="20">
        <v>1700</v>
      </c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ht="28" customHeight="1" spans="1:24">
      <c r="A25" s="96" t="s">
        <v>44</v>
      </c>
      <c r="B25" s="19" t="s">
        <v>157</v>
      </c>
      <c r="C25" s="19" t="s">
        <v>158</v>
      </c>
      <c r="D25" s="19" t="s">
        <v>75</v>
      </c>
      <c r="E25" s="19" t="s">
        <v>76</v>
      </c>
      <c r="F25" s="19" t="s">
        <v>165</v>
      </c>
      <c r="G25" s="19" t="s">
        <v>166</v>
      </c>
      <c r="H25" s="20">
        <v>1080.64</v>
      </c>
      <c r="I25" s="20">
        <v>1080.64</v>
      </c>
      <c r="J25" s="20"/>
      <c r="K25" s="20"/>
      <c r="L25" s="20"/>
      <c r="M25" s="20">
        <v>1080.64</v>
      </c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ht="21" customHeight="1" spans="1:24">
      <c r="A26" s="96" t="s">
        <v>44</v>
      </c>
      <c r="B26" s="19" t="s">
        <v>167</v>
      </c>
      <c r="C26" s="19" t="s">
        <v>82</v>
      </c>
      <c r="D26" s="19" t="s">
        <v>81</v>
      </c>
      <c r="E26" s="19" t="s">
        <v>82</v>
      </c>
      <c r="F26" s="19" t="s">
        <v>168</v>
      </c>
      <c r="G26" s="19" t="s">
        <v>82</v>
      </c>
      <c r="H26" s="20">
        <v>72026.88</v>
      </c>
      <c r="I26" s="20">
        <v>72026.88</v>
      </c>
      <c r="J26" s="20"/>
      <c r="K26" s="20"/>
      <c r="L26" s="20"/>
      <c r="M26" s="20">
        <v>72026.88</v>
      </c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ht="21" customHeight="1" spans="1:24">
      <c r="A27" s="96" t="s">
        <v>44</v>
      </c>
      <c r="B27" s="19" t="s">
        <v>169</v>
      </c>
      <c r="C27" s="19" t="s">
        <v>170</v>
      </c>
      <c r="D27" s="19" t="s">
        <v>65</v>
      </c>
      <c r="E27" s="19" t="s">
        <v>66</v>
      </c>
      <c r="F27" s="19" t="s">
        <v>171</v>
      </c>
      <c r="G27" s="19" t="s">
        <v>172</v>
      </c>
      <c r="H27" s="20">
        <v>45000</v>
      </c>
      <c r="I27" s="20">
        <v>45000</v>
      </c>
      <c r="J27" s="20"/>
      <c r="K27" s="20"/>
      <c r="L27" s="20"/>
      <c r="M27" s="20">
        <v>45000</v>
      </c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ht="21" customHeight="1" spans="1:24">
      <c r="A28" s="96" t="s">
        <v>44</v>
      </c>
      <c r="B28" s="19" t="s">
        <v>173</v>
      </c>
      <c r="C28" s="19" t="s">
        <v>174</v>
      </c>
      <c r="D28" s="19" t="s">
        <v>65</v>
      </c>
      <c r="E28" s="19" t="s">
        <v>66</v>
      </c>
      <c r="F28" s="19" t="s">
        <v>175</v>
      </c>
      <c r="G28" s="19" t="s">
        <v>174</v>
      </c>
      <c r="H28" s="20">
        <v>10807.6</v>
      </c>
      <c r="I28" s="20">
        <v>10807.6</v>
      </c>
      <c r="J28" s="20"/>
      <c r="K28" s="20"/>
      <c r="L28" s="20"/>
      <c r="M28" s="20">
        <v>10807.6</v>
      </c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ht="21" customHeight="1" spans="1:24">
      <c r="A29" s="96" t="s">
        <v>44</v>
      </c>
      <c r="B29" s="19" t="s">
        <v>176</v>
      </c>
      <c r="C29" s="19" t="s">
        <v>177</v>
      </c>
      <c r="D29" s="19" t="s">
        <v>65</v>
      </c>
      <c r="E29" s="19" t="s">
        <v>66</v>
      </c>
      <c r="F29" s="19" t="s">
        <v>178</v>
      </c>
      <c r="G29" s="19" t="s">
        <v>177</v>
      </c>
      <c r="H29" s="20">
        <v>120</v>
      </c>
      <c r="I29" s="20">
        <v>120</v>
      </c>
      <c r="J29" s="20"/>
      <c r="K29" s="20"/>
      <c r="L29" s="20"/>
      <c r="M29" s="20">
        <v>120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ht="21" customHeight="1" spans="1:24">
      <c r="A30" s="96" t="s">
        <v>44</v>
      </c>
      <c r="B30" s="19" t="s">
        <v>179</v>
      </c>
      <c r="C30" s="19" t="s">
        <v>109</v>
      </c>
      <c r="D30" s="19" t="s">
        <v>65</v>
      </c>
      <c r="E30" s="19" t="s">
        <v>66</v>
      </c>
      <c r="F30" s="19" t="s">
        <v>180</v>
      </c>
      <c r="G30" s="19" t="s">
        <v>109</v>
      </c>
      <c r="H30" s="20">
        <v>1000</v>
      </c>
      <c r="I30" s="20">
        <v>1000</v>
      </c>
      <c r="J30" s="20"/>
      <c r="K30" s="20"/>
      <c r="L30" s="20"/>
      <c r="M30" s="20">
        <v>1000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ht="21" customHeight="1" spans="1:24">
      <c r="A31" s="96" t="s">
        <v>44</v>
      </c>
      <c r="B31" s="19" t="s">
        <v>181</v>
      </c>
      <c r="C31" s="19" t="s">
        <v>182</v>
      </c>
      <c r="D31" s="19" t="s">
        <v>65</v>
      </c>
      <c r="E31" s="19" t="s">
        <v>66</v>
      </c>
      <c r="F31" s="19" t="s">
        <v>155</v>
      </c>
      <c r="G31" s="19" t="s">
        <v>156</v>
      </c>
      <c r="H31" s="20">
        <v>56400</v>
      </c>
      <c r="I31" s="20">
        <v>56400</v>
      </c>
      <c r="J31" s="20"/>
      <c r="K31" s="20"/>
      <c r="L31" s="20"/>
      <c r="M31" s="20">
        <v>56400</v>
      </c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ht="21" customHeight="1" spans="1:24">
      <c r="A32" s="22" t="s">
        <v>83</v>
      </c>
      <c r="B32" s="23"/>
      <c r="C32" s="23"/>
      <c r="D32" s="23"/>
      <c r="E32" s="23"/>
      <c r="F32" s="23"/>
      <c r="G32" s="24"/>
      <c r="H32" s="20">
        <v>858431.92</v>
      </c>
      <c r="I32" s="20">
        <v>858431.92</v>
      </c>
      <c r="J32" s="20"/>
      <c r="K32" s="20"/>
      <c r="L32" s="20"/>
      <c r="M32" s="20">
        <v>858431.92</v>
      </c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" right="0.3" top="0.46" bottom="0.46" header="0.4" footer="0.4"/>
  <pageSetup paperSize="9" scale="3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8"/>
  <sheetViews>
    <sheetView showZeros="0" zoomScale="120" zoomScaleNormal="120" workbookViewId="0">
      <selection activeCell="E19" sqref="E19"/>
    </sheetView>
  </sheetViews>
  <sheetFormatPr defaultColWidth="10.6555555555556" defaultRowHeight="14.25" customHeight="1"/>
  <cols>
    <col min="1" max="1" width="16.9777777777778" customWidth="1"/>
    <col min="2" max="2" width="23.8222222222222" customWidth="1"/>
    <col min="3" max="3" width="38.3333333333333" customWidth="1"/>
    <col min="4" max="4" width="27.8333333333333" customWidth="1"/>
    <col min="5" max="5" width="13" customWidth="1"/>
    <col min="6" max="6" width="20.6555555555556" customWidth="1"/>
    <col min="7" max="7" width="11.5" customWidth="1"/>
    <col min="8" max="8" width="20.6555555555556" customWidth="1"/>
    <col min="9" max="21" width="22.3333333333333" customWidth="1"/>
    <col min="22" max="23" width="22.5" customWidth="1"/>
  </cols>
  <sheetData>
    <row r="1" ht="13.5" customHeight="1" spans="2:23">
      <c r="B1" s="117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17"/>
      <c r="W1" s="31" t="s">
        <v>183</v>
      </c>
    </row>
    <row r="2" ht="41.25" customHeight="1" spans="1:23">
      <c r="A2" s="4" t="str">
        <f>"2025"&amp;"年部门项目支出预算表"</f>
        <v>2025年部门项目支出预算表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19.5" customHeight="1" spans="1:23">
      <c r="A3" s="5" t="str">
        <f>"单位名称："&amp;"勐海县红十字会"</f>
        <v>单位名称：勐海县红十字会</v>
      </c>
      <c r="B3" s="5"/>
      <c r="C3" s="5"/>
      <c r="D3" s="5"/>
      <c r="E3" s="5"/>
      <c r="F3" s="5"/>
      <c r="G3" s="5"/>
      <c r="H3" s="5"/>
      <c r="I3" s="125"/>
      <c r="J3" s="125"/>
      <c r="K3" s="125"/>
      <c r="L3" s="125"/>
      <c r="M3" s="125"/>
      <c r="N3" s="125"/>
      <c r="O3" s="125"/>
      <c r="P3" s="125"/>
      <c r="Q3" s="125"/>
      <c r="R3" s="49"/>
      <c r="S3" s="49"/>
      <c r="T3" s="49"/>
      <c r="U3" s="137"/>
      <c r="V3" s="49"/>
      <c r="W3" s="100" t="s">
        <v>105</v>
      </c>
    </row>
    <row r="4" ht="21.75" customHeight="1" spans="1:23">
      <c r="A4" s="118" t="s">
        <v>184</v>
      </c>
      <c r="B4" s="119" t="s">
        <v>114</v>
      </c>
      <c r="C4" s="118" t="s">
        <v>115</v>
      </c>
      <c r="D4" s="118" t="s">
        <v>185</v>
      </c>
      <c r="E4" s="119" t="s">
        <v>116</v>
      </c>
      <c r="F4" s="119" t="s">
        <v>117</v>
      </c>
      <c r="G4" s="119" t="s">
        <v>186</v>
      </c>
      <c r="H4" s="119" t="s">
        <v>187</v>
      </c>
      <c r="I4" s="126" t="s">
        <v>29</v>
      </c>
      <c r="J4" s="127" t="s">
        <v>188</v>
      </c>
      <c r="K4" s="128"/>
      <c r="L4" s="128"/>
      <c r="M4" s="129"/>
      <c r="N4" s="127" t="s">
        <v>122</v>
      </c>
      <c r="O4" s="128"/>
      <c r="P4" s="129"/>
      <c r="Q4" s="119" t="s">
        <v>35</v>
      </c>
      <c r="R4" s="127" t="s">
        <v>51</v>
      </c>
      <c r="S4" s="128"/>
      <c r="T4" s="128"/>
      <c r="U4" s="128"/>
      <c r="V4" s="128"/>
      <c r="W4" s="129"/>
    </row>
    <row r="5" ht="21.75" customHeight="1" spans="1:23">
      <c r="A5" s="120"/>
      <c r="B5" s="121"/>
      <c r="C5" s="120"/>
      <c r="D5" s="120"/>
      <c r="E5" s="121"/>
      <c r="F5" s="121"/>
      <c r="G5" s="121"/>
      <c r="H5" s="121"/>
      <c r="I5" s="130"/>
      <c r="J5" s="131" t="s">
        <v>32</v>
      </c>
      <c r="K5" s="132"/>
      <c r="L5" s="119" t="s">
        <v>33</v>
      </c>
      <c r="M5" s="119" t="s">
        <v>34</v>
      </c>
      <c r="N5" s="119" t="s">
        <v>32</v>
      </c>
      <c r="O5" s="119" t="s">
        <v>33</v>
      </c>
      <c r="P5" s="119" t="s">
        <v>34</v>
      </c>
      <c r="Q5" s="121"/>
      <c r="R5" s="119" t="s">
        <v>31</v>
      </c>
      <c r="S5" s="118" t="s">
        <v>38</v>
      </c>
      <c r="T5" s="118" t="s">
        <v>129</v>
      </c>
      <c r="U5" s="118" t="s">
        <v>40</v>
      </c>
      <c r="V5" s="118" t="s">
        <v>41</v>
      </c>
      <c r="W5" s="118" t="s">
        <v>42</v>
      </c>
    </row>
    <row r="6" ht="21" customHeight="1" spans="1:23">
      <c r="A6" s="120"/>
      <c r="B6" s="121"/>
      <c r="C6" s="120"/>
      <c r="D6" s="120"/>
      <c r="E6" s="121"/>
      <c r="F6" s="121"/>
      <c r="G6" s="121"/>
      <c r="H6" s="121"/>
      <c r="I6" s="130"/>
      <c r="J6" s="133" t="s">
        <v>31</v>
      </c>
      <c r="K6" s="134"/>
      <c r="L6" s="121"/>
      <c r="M6" s="121"/>
      <c r="N6" s="121"/>
      <c r="O6" s="121"/>
      <c r="P6" s="121"/>
      <c r="Q6" s="121"/>
      <c r="R6" s="121"/>
      <c r="S6" s="120"/>
      <c r="T6" s="120"/>
      <c r="U6" s="120"/>
      <c r="V6" s="120"/>
      <c r="W6" s="120"/>
    </row>
    <row r="7" ht="39.75" customHeight="1" spans="1:23">
      <c r="A7" s="122"/>
      <c r="B7" s="123"/>
      <c r="C7" s="122"/>
      <c r="D7" s="122"/>
      <c r="E7" s="123"/>
      <c r="F7" s="123"/>
      <c r="G7" s="123"/>
      <c r="H7" s="123"/>
      <c r="I7" s="135"/>
      <c r="J7" s="136" t="s">
        <v>31</v>
      </c>
      <c r="K7" s="136" t="s">
        <v>189</v>
      </c>
      <c r="L7" s="123"/>
      <c r="M7" s="123"/>
      <c r="N7" s="123"/>
      <c r="O7" s="123"/>
      <c r="P7" s="123"/>
      <c r="Q7" s="123"/>
      <c r="R7" s="123"/>
      <c r="S7" s="122"/>
      <c r="T7" s="122"/>
      <c r="U7" s="122"/>
      <c r="V7" s="122"/>
      <c r="W7" s="122"/>
    </row>
    <row r="8" ht="19.5" customHeight="1" spans="1:23">
      <c r="A8" s="124">
        <v>1</v>
      </c>
      <c r="B8" s="124">
        <v>2</v>
      </c>
      <c r="C8" s="124">
        <v>3</v>
      </c>
      <c r="D8" s="124">
        <v>4</v>
      </c>
      <c r="E8" s="124">
        <v>5</v>
      </c>
      <c r="F8" s="124">
        <v>6</v>
      </c>
      <c r="G8" s="124">
        <v>7</v>
      </c>
      <c r="H8" s="124">
        <v>8</v>
      </c>
      <c r="I8" s="124">
        <v>9</v>
      </c>
      <c r="J8" s="124">
        <v>10</v>
      </c>
      <c r="K8" s="124">
        <v>11</v>
      </c>
      <c r="L8" s="124">
        <v>12</v>
      </c>
      <c r="M8" s="124">
        <v>13</v>
      </c>
      <c r="N8" s="124">
        <v>14</v>
      </c>
      <c r="O8" s="124">
        <v>15</v>
      </c>
      <c r="P8" s="124">
        <v>16</v>
      </c>
      <c r="Q8" s="124">
        <v>17</v>
      </c>
      <c r="R8" s="124">
        <v>18</v>
      </c>
      <c r="S8" s="124">
        <v>19</v>
      </c>
      <c r="T8" s="124">
        <v>20</v>
      </c>
      <c r="U8" s="124">
        <v>21</v>
      </c>
      <c r="V8" s="124">
        <v>22</v>
      </c>
      <c r="W8" s="124">
        <v>23</v>
      </c>
    </row>
    <row r="9" ht="21.75" customHeight="1" spans="1:23">
      <c r="A9" s="19"/>
      <c r="B9" s="19"/>
      <c r="C9" s="19"/>
      <c r="D9" s="19"/>
      <c r="E9" s="19"/>
      <c r="F9" s="19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ht="21.75" customHeight="1" spans="1:23">
      <c r="A10" s="19"/>
      <c r="B10" s="19"/>
      <c r="C10" s="19"/>
      <c r="D10" s="19"/>
      <c r="E10" s="19"/>
      <c r="F10" s="19"/>
      <c r="G10" s="19"/>
      <c r="H10" s="1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ht="18.75" customHeight="1" spans="1:23">
      <c r="A11" s="22" t="s">
        <v>83</v>
      </c>
      <c r="B11" s="23"/>
      <c r="C11" s="23"/>
      <c r="D11" s="23"/>
      <c r="E11" s="23"/>
      <c r="F11" s="23"/>
      <c r="G11" s="23"/>
      <c r="H11" s="24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ht="33" customHeight="1" spans="1:8">
      <c r="A12" s="84" t="s">
        <v>190</v>
      </c>
      <c r="B12" s="84"/>
      <c r="C12" s="84"/>
      <c r="D12" s="84"/>
      <c r="E12" s="84"/>
      <c r="F12" s="84"/>
      <c r="G12" s="84"/>
      <c r="H12" s="84"/>
    </row>
    <row r="38" customHeight="1" spans="7:7">
      <c r="G38" t="s">
        <v>191</v>
      </c>
    </row>
  </sheetData>
  <mergeCells count="29">
    <mergeCell ref="A2:W2"/>
    <mergeCell ref="A3:H3"/>
    <mergeCell ref="J4:M4"/>
    <mergeCell ref="N4:P4"/>
    <mergeCell ref="R4:W4"/>
    <mergeCell ref="A11:H11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" right="0.3" top="0.46" bottom="0.46" header="0.4" footer="0.4"/>
  <pageSetup paperSize="9" scale="3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zoomScale="120" zoomScaleNormal="120" workbookViewId="0">
      <selection activeCell="I24" sqref="I24"/>
    </sheetView>
  </sheetViews>
  <sheetFormatPr defaultColWidth="10.6555555555556" defaultRowHeight="12" customHeight="1" outlineLevelRow="7"/>
  <cols>
    <col min="1" max="1" width="40" customWidth="1"/>
    <col min="2" max="2" width="42.9777777777778" customWidth="1"/>
    <col min="3" max="4" width="19.3222222222222" customWidth="1"/>
    <col min="5" max="5" width="22.3222222222222" customWidth="1"/>
    <col min="6" max="6" width="12.3222222222222" customWidth="1"/>
    <col min="7" max="7" width="22.9777777777778" customWidth="1"/>
    <col min="8" max="9" width="12.3222222222222" customWidth="1"/>
    <col min="10" max="10" width="22" customWidth="1"/>
  </cols>
  <sheetData>
    <row r="1" ht="15" customHeight="1" spans="10:10">
      <c r="J1" s="116" t="s">
        <v>192</v>
      </c>
    </row>
    <row r="2" ht="33" customHeight="1" spans="1:10">
      <c r="A2" s="4" t="str">
        <f>"2025"&amp;"年部门项目支出绩效目标表"</f>
        <v>2025年部门项目支出绩效目标表</v>
      </c>
      <c r="B2" s="4"/>
      <c r="C2" s="4"/>
      <c r="D2" s="4"/>
      <c r="E2" s="4"/>
      <c r="F2" s="4"/>
      <c r="G2" s="4"/>
      <c r="H2" s="4"/>
      <c r="I2" s="4"/>
      <c r="J2" s="4"/>
    </row>
    <row r="3" ht="17.25" customHeight="1" spans="1:10">
      <c r="A3" s="5" t="str">
        <f>"单位名称："&amp;"勐海县红十字会"</f>
        <v>单位名称：勐海县红十字会</v>
      </c>
      <c r="B3" s="115"/>
      <c r="C3" s="34"/>
      <c r="D3" s="34"/>
      <c r="E3" s="34"/>
      <c r="F3" s="34"/>
      <c r="G3" s="34"/>
      <c r="H3" s="34"/>
      <c r="I3" s="34"/>
      <c r="J3" s="34"/>
    </row>
    <row r="4" ht="44.25" customHeight="1" spans="1:10">
      <c r="A4" s="39" t="s">
        <v>193</v>
      </c>
      <c r="B4" s="39" t="s">
        <v>194</v>
      </c>
      <c r="C4" s="39" t="s">
        <v>195</v>
      </c>
      <c r="D4" s="39" t="s">
        <v>196</v>
      </c>
      <c r="E4" s="39" t="s">
        <v>197</v>
      </c>
      <c r="F4" s="18" t="s">
        <v>198</v>
      </c>
      <c r="G4" s="39" t="s">
        <v>199</v>
      </c>
      <c r="H4" s="18" t="s">
        <v>200</v>
      </c>
      <c r="I4" s="18" t="s">
        <v>201</v>
      </c>
      <c r="J4" s="39" t="s">
        <v>202</v>
      </c>
    </row>
    <row r="5" ht="19.5" customHeight="1" spans="1:10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18">
        <v>6</v>
      </c>
      <c r="G5" s="39">
        <v>7</v>
      </c>
      <c r="H5" s="18">
        <v>8</v>
      </c>
      <c r="I5" s="18">
        <v>9</v>
      </c>
      <c r="J5" s="39">
        <v>10</v>
      </c>
    </row>
    <row r="6" ht="40.5" customHeight="1" spans="1:10">
      <c r="A6" s="19"/>
      <c r="B6" s="19"/>
      <c r="C6" s="19"/>
      <c r="D6" s="19"/>
      <c r="E6" s="19"/>
      <c r="F6" s="19"/>
      <c r="G6" s="19"/>
      <c r="H6" s="19"/>
      <c r="I6" s="19"/>
      <c r="J6" s="19"/>
    </row>
    <row r="7" ht="40.5" customHeight="1" spans="1:10">
      <c r="A7" s="19"/>
      <c r="B7" s="19"/>
      <c r="C7" s="19"/>
      <c r="D7" s="19"/>
      <c r="E7" s="19"/>
      <c r="F7" s="21"/>
      <c r="G7" s="19"/>
      <c r="H7" s="21"/>
      <c r="I7" s="21"/>
      <c r="J7" s="19"/>
    </row>
    <row r="8" ht="31" customHeight="1" spans="1:8">
      <c r="A8" s="84" t="s">
        <v>203</v>
      </c>
      <c r="B8" s="84"/>
      <c r="C8" s="84"/>
      <c r="D8" s="84"/>
      <c r="E8" s="84"/>
      <c r="F8" s="84"/>
      <c r="G8" s="84"/>
      <c r="H8" s="84"/>
    </row>
  </sheetData>
  <mergeCells count="3">
    <mergeCell ref="A2:J2"/>
    <mergeCell ref="A3:H3"/>
    <mergeCell ref="A8:H8"/>
  </mergeCells>
  <printOptions horizontalCentered="1"/>
  <pageMargins left="0.79" right="0.79" top="0.59" bottom="0.59" header="0" footer="0"/>
  <pageSetup paperSize="9" scale="7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zoomScale="120" zoomScaleNormal="120" workbookViewId="0">
      <selection activeCell="G26" sqref="G26"/>
    </sheetView>
  </sheetViews>
  <sheetFormatPr defaultColWidth="10.6555555555556" defaultRowHeight="14.25" customHeight="1" outlineLevelCol="5"/>
  <cols>
    <col min="1" max="1" width="42.8222222222222" customWidth="1"/>
    <col min="2" max="2" width="19.6555555555556" customWidth="1"/>
    <col min="3" max="3" width="40.9777777777778" customWidth="1"/>
    <col min="4" max="6" width="33.3333333333333" customWidth="1"/>
  </cols>
  <sheetData>
    <row r="1" ht="15.75" customHeight="1" spans="1:6">
      <c r="A1" s="101">
        <v>1</v>
      </c>
      <c r="B1" s="102">
        <v>0</v>
      </c>
      <c r="C1" s="101">
        <v>1</v>
      </c>
      <c r="D1" s="103"/>
      <c r="E1" s="103"/>
      <c r="F1" s="104" t="s">
        <v>204</v>
      </c>
    </row>
    <row r="2" ht="36.75" customHeight="1" spans="1:6">
      <c r="A2" s="105" t="str">
        <f>"2025"&amp;"年部门政府性基金预算支出预算表"</f>
        <v>2025年部门政府性基金预算支出预算表</v>
      </c>
      <c r="B2" s="105" t="s">
        <v>205</v>
      </c>
      <c r="C2" s="105"/>
      <c r="D2" s="105"/>
      <c r="E2" s="105"/>
      <c r="F2" s="105"/>
    </row>
    <row r="3" ht="13.5" customHeight="1" spans="1:6">
      <c r="A3" s="5" t="str">
        <f>"单位名称："&amp;"勐海县红十字会"</f>
        <v>单位名称：勐海县红十字会</v>
      </c>
      <c r="B3" s="5" t="str">
        <f>"单位名称："&amp;"勐海县红十字会"</f>
        <v>单位名称：勐海县红十字会</v>
      </c>
      <c r="C3" s="5"/>
      <c r="D3" s="100"/>
      <c r="E3" s="100"/>
      <c r="F3" s="100" t="s">
        <v>1</v>
      </c>
    </row>
    <row r="4" ht="19.5" customHeight="1" spans="1:6">
      <c r="A4" s="106" t="s">
        <v>113</v>
      </c>
      <c r="B4" s="107" t="s">
        <v>46</v>
      </c>
      <c r="C4" s="108" t="s">
        <v>47</v>
      </c>
      <c r="D4" s="11" t="s">
        <v>206</v>
      </c>
      <c r="E4" s="11"/>
      <c r="F4" s="12"/>
    </row>
    <row r="5" ht="18.75" customHeight="1" spans="1:6">
      <c r="A5" s="109"/>
      <c r="B5" s="110"/>
      <c r="C5" s="93"/>
      <c r="D5" s="92" t="s">
        <v>29</v>
      </c>
      <c r="E5" s="92" t="s">
        <v>48</v>
      </c>
      <c r="F5" s="92" t="s">
        <v>49</v>
      </c>
    </row>
    <row r="6" ht="18.75" customHeight="1" spans="1:6">
      <c r="A6" s="109">
        <v>1</v>
      </c>
      <c r="B6" s="111" t="s">
        <v>99</v>
      </c>
      <c r="C6" s="93">
        <v>3</v>
      </c>
      <c r="D6" s="92">
        <v>4</v>
      </c>
      <c r="E6" s="92">
        <v>5</v>
      </c>
      <c r="F6" s="92">
        <v>6</v>
      </c>
    </row>
    <row r="7" ht="21" customHeight="1" spans="1:6">
      <c r="A7" s="19"/>
      <c r="B7" s="19"/>
      <c r="C7" s="19"/>
      <c r="D7" s="20"/>
      <c r="E7" s="20"/>
      <c r="F7" s="20"/>
    </row>
    <row r="8" ht="21" customHeight="1" spans="1:6">
      <c r="A8" s="19"/>
      <c r="B8" s="19"/>
      <c r="C8" s="19"/>
      <c r="D8" s="20"/>
      <c r="E8" s="20"/>
      <c r="F8" s="20"/>
    </row>
    <row r="9" ht="18.75" customHeight="1" spans="1:6">
      <c r="A9" s="112" t="s">
        <v>83</v>
      </c>
      <c r="B9" s="113" t="s">
        <v>83</v>
      </c>
      <c r="C9" s="114" t="s">
        <v>83</v>
      </c>
      <c r="D9" s="20"/>
      <c r="E9" s="20"/>
      <c r="F9" s="20"/>
    </row>
    <row r="10" ht="37" customHeight="1" spans="1:4">
      <c r="A10" s="25" t="s">
        <v>207</v>
      </c>
      <c r="B10" s="25"/>
      <c r="C10" s="25"/>
      <c r="D10" s="25"/>
    </row>
  </sheetData>
  <mergeCells count="8">
    <mergeCell ref="A2:F2"/>
    <mergeCell ref="A3:C3"/>
    <mergeCell ref="D4:F4"/>
    <mergeCell ref="A9:C9"/>
    <mergeCell ref="A10:D10"/>
    <mergeCell ref="A4:A5"/>
    <mergeCell ref="B4:B5"/>
    <mergeCell ref="C4:C5"/>
  </mergeCells>
  <printOptions horizontalCentered="1"/>
  <pageMargins left="0.3" right="0.3" top="0.46" bottom="0.46" header="0.4" footer="0.4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topLeftCell="B1" workbookViewId="0">
      <selection activeCell="E26" sqref="E26"/>
    </sheetView>
  </sheetViews>
  <sheetFormatPr defaultColWidth="10.6555555555556" defaultRowHeight="14.25" customHeight="1"/>
  <cols>
    <col min="1" max="1" width="45.6555555555556" customWidth="1"/>
    <col min="2" max="2" width="25.3333333333333" customWidth="1"/>
    <col min="3" max="3" width="41.1555555555556" customWidth="1"/>
    <col min="4" max="4" width="9" customWidth="1"/>
    <col min="5" max="5" width="12" customWidth="1"/>
    <col min="6" max="17" width="19.3333333333333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85"/>
      <c r="P1" s="85"/>
      <c r="Q1" s="31" t="s">
        <v>208</v>
      </c>
    </row>
    <row r="2" ht="35.25" customHeight="1" spans="1:17">
      <c r="A2" s="32" t="str">
        <f>"2025"&amp;"年部门政府采购预算表"</f>
        <v>2025年部门政府采购预算表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ht="18.75" customHeight="1" spans="1:17">
      <c r="A3" s="33" t="str">
        <f>"单位名称："&amp;"勐海县红十字会"</f>
        <v>单位名称：勐海县红十字会</v>
      </c>
      <c r="B3" s="33"/>
      <c r="C3" s="33"/>
      <c r="D3" s="33"/>
      <c r="E3" s="33"/>
      <c r="F3" s="33"/>
      <c r="G3" s="6"/>
      <c r="H3" s="6"/>
      <c r="I3" s="6"/>
      <c r="J3" s="6"/>
      <c r="K3" s="34"/>
      <c r="L3" s="34"/>
      <c r="M3" s="34"/>
      <c r="N3" s="34"/>
      <c r="O3" s="7"/>
      <c r="P3" s="7"/>
      <c r="Q3" s="100" t="s">
        <v>105</v>
      </c>
    </row>
    <row r="4" ht="15.75" customHeight="1" spans="1:17">
      <c r="A4" s="9" t="s">
        <v>209</v>
      </c>
      <c r="B4" s="75" t="s">
        <v>210</v>
      </c>
      <c r="C4" s="75" t="s">
        <v>211</v>
      </c>
      <c r="D4" s="75" t="s">
        <v>212</v>
      </c>
      <c r="E4" s="75" t="s">
        <v>213</v>
      </c>
      <c r="F4" s="75" t="s">
        <v>214</v>
      </c>
      <c r="G4" s="37" t="s">
        <v>120</v>
      </c>
      <c r="H4" s="37"/>
      <c r="I4" s="37"/>
      <c r="J4" s="37"/>
      <c r="K4" s="37"/>
      <c r="L4" s="37"/>
      <c r="M4" s="37"/>
      <c r="N4" s="37"/>
      <c r="O4" s="37"/>
      <c r="P4" s="37"/>
      <c r="Q4" s="38"/>
    </row>
    <row r="5" ht="17.25" customHeight="1" spans="1:17">
      <c r="A5" s="14"/>
      <c r="B5" s="77"/>
      <c r="C5" s="77"/>
      <c r="D5" s="77"/>
      <c r="E5" s="77"/>
      <c r="F5" s="77"/>
      <c r="G5" s="77" t="s">
        <v>29</v>
      </c>
      <c r="H5" s="77" t="s">
        <v>32</v>
      </c>
      <c r="I5" s="77" t="s">
        <v>215</v>
      </c>
      <c r="J5" s="77" t="s">
        <v>216</v>
      </c>
      <c r="K5" s="78" t="s">
        <v>217</v>
      </c>
      <c r="L5" s="90" t="s">
        <v>51</v>
      </c>
      <c r="M5" s="90"/>
      <c r="N5" s="90"/>
      <c r="O5" s="90"/>
      <c r="P5" s="90"/>
      <c r="Q5" s="79"/>
    </row>
    <row r="6" ht="54" customHeight="1" spans="1:17">
      <c r="A6" s="16"/>
      <c r="B6" s="79"/>
      <c r="C6" s="79"/>
      <c r="D6" s="79"/>
      <c r="E6" s="79"/>
      <c r="F6" s="79"/>
      <c r="G6" s="79"/>
      <c r="H6" s="79" t="s">
        <v>31</v>
      </c>
      <c r="I6" s="79"/>
      <c r="J6" s="79"/>
      <c r="K6" s="80"/>
      <c r="L6" s="79" t="s">
        <v>31</v>
      </c>
      <c r="M6" s="79" t="s">
        <v>38</v>
      </c>
      <c r="N6" s="79" t="s">
        <v>129</v>
      </c>
      <c r="O6" s="91" t="s">
        <v>40</v>
      </c>
      <c r="P6" s="80" t="s">
        <v>41</v>
      </c>
      <c r="Q6" s="79" t="s">
        <v>42</v>
      </c>
    </row>
    <row r="7" ht="19.5" customHeight="1" spans="1:17">
      <c r="A7" s="28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21" customHeight="1" spans="1:17">
      <c r="A8" s="19" t="s">
        <v>44</v>
      </c>
      <c r="B8" s="94"/>
      <c r="C8" s="94"/>
      <c r="D8" s="94"/>
      <c r="E8" s="95">
        <v>11</v>
      </c>
      <c r="F8" s="20">
        <v>4600</v>
      </c>
      <c r="G8" s="20">
        <v>4600</v>
      </c>
      <c r="H8" s="20">
        <v>4600</v>
      </c>
      <c r="I8" s="20"/>
      <c r="J8" s="20"/>
      <c r="K8" s="20"/>
      <c r="L8" s="20"/>
      <c r="M8" s="20"/>
      <c r="N8" s="20"/>
      <c r="O8" s="20"/>
      <c r="P8" s="20"/>
      <c r="Q8" s="20"/>
    </row>
    <row r="9" ht="21" customHeight="1" spans="1:17">
      <c r="A9" s="96" t="s">
        <v>44</v>
      </c>
      <c r="B9" s="19"/>
      <c r="C9" s="19"/>
      <c r="D9" s="21"/>
      <c r="E9" s="95">
        <v>11</v>
      </c>
      <c r="F9" s="20">
        <v>4600</v>
      </c>
      <c r="G9" s="20">
        <v>4600</v>
      </c>
      <c r="H9" s="20">
        <v>4600</v>
      </c>
      <c r="I9" s="20"/>
      <c r="J9" s="20"/>
      <c r="K9" s="20"/>
      <c r="L9" s="20"/>
      <c r="M9" s="20"/>
      <c r="N9" s="20"/>
      <c r="O9" s="20"/>
      <c r="P9" s="20"/>
      <c r="Q9" s="20"/>
    </row>
    <row r="10" ht="21" customHeight="1" spans="1:17">
      <c r="A10" s="97" t="s">
        <v>132</v>
      </c>
      <c r="B10" s="19" t="s">
        <v>218</v>
      </c>
      <c r="C10" s="19" t="s">
        <v>219</v>
      </c>
      <c r="D10" s="21" t="s">
        <v>220</v>
      </c>
      <c r="E10" s="98">
        <v>1</v>
      </c>
      <c r="F10" s="20">
        <v>2600</v>
      </c>
      <c r="G10" s="20">
        <v>2600</v>
      </c>
      <c r="H10" s="20">
        <v>2600</v>
      </c>
      <c r="I10" s="20"/>
      <c r="J10" s="20"/>
      <c r="K10" s="20"/>
      <c r="L10" s="20"/>
      <c r="M10" s="20"/>
      <c r="N10" s="20"/>
      <c r="O10" s="20"/>
      <c r="P10" s="20"/>
      <c r="Q10" s="20"/>
    </row>
    <row r="11" ht="21" customHeight="1" spans="1:17">
      <c r="A11" s="97" t="s">
        <v>132</v>
      </c>
      <c r="B11" s="19" t="s">
        <v>221</v>
      </c>
      <c r="C11" s="19" t="s">
        <v>222</v>
      </c>
      <c r="D11" s="21" t="s">
        <v>223</v>
      </c>
      <c r="E11" s="98">
        <v>10</v>
      </c>
      <c r="F11" s="20">
        <v>2000</v>
      </c>
      <c r="G11" s="20">
        <v>2000</v>
      </c>
      <c r="H11" s="20">
        <v>2000</v>
      </c>
      <c r="I11" s="20"/>
      <c r="J11" s="20"/>
      <c r="K11" s="20"/>
      <c r="L11" s="20"/>
      <c r="M11" s="20"/>
      <c r="N11" s="20"/>
      <c r="O11" s="20"/>
      <c r="P11" s="20"/>
      <c r="Q11" s="20"/>
    </row>
    <row r="12" ht="21" customHeight="1" spans="1:17">
      <c r="A12" s="82" t="s">
        <v>83</v>
      </c>
      <c r="B12" s="83"/>
      <c r="C12" s="83"/>
      <c r="D12" s="83"/>
      <c r="E12" s="99"/>
      <c r="F12" s="20">
        <v>4600</v>
      </c>
      <c r="G12" s="20">
        <v>4600</v>
      </c>
      <c r="H12" s="20">
        <v>4600</v>
      </c>
      <c r="I12" s="20"/>
      <c r="J12" s="20"/>
      <c r="K12" s="20"/>
      <c r="L12" s="20"/>
      <c r="M12" s="20"/>
      <c r="N12" s="20"/>
      <c r="O12" s="20"/>
      <c r="P12" s="20"/>
      <c r="Q12" s="20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C24" sqref="C24"/>
    </sheetView>
  </sheetViews>
  <sheetFormatPr defaultColWidth="10.6555555555556" defaultRowHeight="14.25" customHeight="1"/>
  <cols>
    <col min="1" max="1" width="56.9777777777778" customWidth="1"/>
    <col min="2" max="3" width="25.5" customWidth="1"/>
    <col min="4" max="14" width="22.1555555555556" customWidth="1"/>
  </cols>
  <sheetData>
    <row r="1" ht="13.5" customHeight="1" spans="1:14">
      <c r="A1" s="69"/>
      <c r="B1" s="69"/>
      <c r="C1" s="70"/>
      <c r="D1" s="69"/>
      <c r="E1" s="69"/>
      <c r="F1" s="69"/>
      <c r="G1" s="69"/>
      <c r="H1" s="71"/>
      <c r="I1" s="69"/>
      <c r="J1" s="69"/>
      <c r="K1" s="69"/>
      <c r="L1" s="85"/>
      <c r="M1" s="86"/>
      <c r="N1" s="87" t="s">
        <v>224</v>
      </c>
    </row>
    <row r="2" ht="34.5" customHeight="1" spans="1:14">
      <c r="A2" s="32" t="str">
        <f>"2025"&amp;"年部门政府购买服务预算表"</f>
        <v>2025年部门政府购买服务预算表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ht="18.75" customHeight="1" spans="1:14">
      <c r="A3" s="72" t="str">
        <f>"单位名称："&amp;"勐海县红十字会"</f>
        <v>单位名称：勐海县红十字会</v>
      </c>
      <c r="B3" s="72"/>
      <c r="C3" s="72"/>
      <c r="D3" s="73"/>
      <c r="E3" s="73"/>
      <c r="F3" s="73"/>
      <c r="G3" s="73"/>
      <c r="H3" s="74"/>
      <c r="I3" s="73"/>
      <c r="J3" s="73"/>
      <c r="K3" s="73"/>
      <c r="L3" s="7"/>
      <c r="M3" s="88"/>
      <c r="N3" s="89" t="s">
        <v>105</v>
      </c>
    </row>
    <row r="4" ht="18.75" customHeight="1" spans="1:14">
      <c r="A4" s="9" t="s">
        <v>209</v>
      </c>
      <c r="B4" s="75" t="s">
        <v>225</v>
      </c>
      <c r="C4" s="76" t="s">
        <v>226</v>
      </c>
      <c r="D4" s="37" t="s">
        <v>120</v>
      </c>
      <c r="E4" s="37"/>
      <c r="F4" s="37"/>
      <c r="G4" s="37"/>
      <c r="H4" s="37"/>
      <c r="I4" s="37"/>
      <c r="J4" s="37"/>
      <c r="K4" s="37"/>
      <c r="L4" s="37"/>
      <c r="M4" s="37"/>
      <c r="N4" s="38"/>
    </row>
    <row r="5" ht="17.25" customHeight="1" spans="1:14">
      <c r="A5" s="14"/>
      <c r="B5" s="77"/>
      <c r="C5" s="78"/>
      <c r="D5" s="77" t="s">
        <v>29</v>
      </c>
      <c r="E5" s="77" t="s">
        <v>32</v>
      </c>
      <c r="F5" s="77" t="s">
        <v>215</v>
      </c>
      <c r="G5" s="77" t="s">
        <v>216</v>
      </c>
      <c r="H5" s="78" t="s">
        <v>217</v>
      </c>
      <c r="I5" s="90" t="s">
        <v>51</v>
      </c>
      <c r="J5" s="90"/>
      <c r="K5" s="90"/>
      <c r="L5" s="90"/>
      <c r="M5" s="90"/>
      <c r="N5" s="79"/>
    </row>
    <row r="6" ht="54" customHeight="1" spans="1:14">
      <c r="A6" s="16"/>
      <c r="B6" s="79"/>
      <c r="C6" s="80"/>
      <c r="D6" s="79"/>
      <c r="E6" s="79"/>
      <c r="F6" s="79"/>
      <c r="G6" s="79"/>
      <c r="H6" s="80"/>
      <c r="I6" s="79" t="s">
        <v>31</v>
      </c>
      <c r="J6" s="79" t="s">
        <v>38</v>
      </c>
      <c r="K6" s="79" t="s">
        <v>129</v>
      </c>
      <c r="L6" s="91" t="s">
        <v>40</v>
      </c>
      <c r="M6" s="80" t="s">
        <v>41</v>
      </c>
      <c r="N6" s="79" t="s">
        <v>42</v>
      </c>
    </row>
    <row r="7" ht="19.5" customHeight="1" spans="1:14">
      <c r="A7" s="81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</row>
    <row r="8" ht="21" customHeight="1" spans="1:14">
      <c r="A8" s="19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ht="21" customHeight="1" spans="1:14">
      <c r="A9" s="19"/>
      <c r="B9" s="19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ht="21" customHeight="1" spans="1:14">
      <c r="A10" s="82" t="s">
        <v>83</v>
      </c>
      <c r="B10" s="83"/>
      <c r="C10" s="8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ht="51" customHeight="1" spans="1:8">
      <c r="A11" s="84" t="s">
        <v>227</v>
      </c>
      <c r="B11" s="84"/>
      <c r="C11" s="84"/>
      <c r="D11" s="84"/>
      <c r="E11" s="84"/>
      <c r="F11" s="84"/>
      <c r="G11" s="84"/>
      <c r="H11" s="84"/>
    </row>
  </sheetData>
  <mergeCells count="14">
    <mergeCell ref="A2:N2"/>
    <mergeCell ref="A3:C3"/>
    <mergeCell ref="D4:N4"/>
    <mergeCell ref="I5:N5"/>
    <mergeCell ref="A10:C10"/>
    <mergeCell ref="A11:H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0.79" right="0.79" top="0.59" bottom="0.59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9"/>
  <sheetViews>
    <sheetView showZeros="0" workbookViewId="0">
      <selection activeCell="J31" sqref="J31"/>
    </sheetView>
  </sheetViews>
  <sheetFormatPr defaultColWidth="10.6555555555556" defaultRowHeight="14.25" customHeight="1" outlineLevelCol="6"/>
  <cols>
    <col min="1" max="1" width="44" customWidth="1"/>
    <col min="2" max="7" width="21.5" customWidth="1"/>
  </cols>
  <sheetData>
    <row r="1" ht="13.5" customHeight="1" spans="1:7">
      <c r="A1" s="60"/>
      <c r="B1" s="60"/>
      <c r="C1" s="60"/>
      <c r="D1" s="60"/>
      <c r="E1" s="60"/>
      <c r="F1" s="61"/>
      <c r="G1" s="61" t="s">
        <v>228</v>
      </c>
    </row>
    <row r="2" ht="27.75" customHeight="1" spans="1:7">
      <c r="A2" s="62" t="s">
        <v>229</v>
      </c>
      <c r="B2" s="45"/>
      <c r="C2" s="45"/>
      <c r="D2" s="45"/>
      <c r="E2" s="45"/>
      <c r="F2" s="45"/>
      <c r="G2" s="45"/>
    </row>
    <row r="3" ht="18" customHeight="1" spans="1:7">
      <c r="A3" s="63" t="str">
        <f>"单位名称："&amp;"勐海县红十字会"</f>
        <v>单位名称：勐海县红十字会</v>
      </c>
      <c r="B3" s="64"/>
      <c r="C3" s="64"/>
      <c r="D3" s="64"/>
      <c r="E3" s="64"/>
      <c r="F3" s="65"/>
      <c r="G3" s="65" t="s">
        <v>105</v>
      </c>
    </row>
    <row r="4" ht="19.5" customHeight="1" spans="1:7">
      <c r="A4" s="66" t="s">
        <v>230</v>
      </c>
      <c r="B4" s="52" t="s">
        <v>116</v>
      </c>
      <c r="C4" s="52" t="s">
        <v>117</v>
      </c>
      <c r="D4" s="52" t="s">
        <v>120</v>
      </c>
      <c r="E4" s="52"/>
      <c r="F4" s="52"/>
      <c r="G4" s="52" t="s">
        <v>231</v>
      </c>
    </row>
    <row r="5" ht="40.5" customHeight="1" spans="1:7">
      <c r="A5" s="67"/>
      <c r="B5" s="52"/>
      <c r="C5" s="52"/>
      <c r="D5" s="52" t="s">
        <v>29</v>
      </c>
      <c r="E5" s="50" t="s">
        <v>32</v>
      </c>
      <c r="F5" s="50" t="s">
        <v>232</v>
      </c>
      <c r="G5" s="50"/>
    </row>
    <row r="6" ht="19.5" customHeight="1" spans="1:7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2">
        <v>7</v>
      </c>
    </row>
    <row r="7" ht="19.5" customHeight="1" spans="1:7">
      <c r="A7" s="53"/>
      <c r="B7" s="20"/>
      <c r="C7" s="20"/>
      <c r="D7" s="20"/>
      <c r="E7" s="20"/>
      <c r="F7" s="20"/>
      <c r="G7" s="20"/>
    </row>
    <row r="8" ht="19.5" customHeight="1" spans="1:7">
      <c r="A8" s="53"/>
      <c r="B8" s="19"/>
      <c r="C8" s="19"/>
      <c r="D8" s="20"/>
      <c r="E8" s="20"/>
      <c r="F8" s="20"/>
      <c r="G8" s="20"/>
    </row>
    <row r="9" ht="50" customHeight="1" spans="1:4">
      <c r="A9" s="68" t="s">
        <v>233</v>
      </c>
      <c r="B9" s="68"/>
      <c r="C9" s="68"/>
      <c r="D9" s="68"/>
    </row>
  </sheetData>
  <mergeCells count="8">
    <mergeCell ref="A2:F2"/>
    <mergeCell ref="A3:E3"/>
    <mergeCell ref="D4:F4"/>
    <mergeCell ref="A9:D9"/>
    <mergeCell ref="A4:A5"/>
    <mergeCell ref="B4:B5"/>
    <mergeCell ref="C4:C5"/>
    <mergeCell ref="G4:G5"/>
  </mergeCells>
  <printOptions horizontalCentered="1"/>
  <pageMargins left="0.8" right="0.8" top="0.6" bottom="0.6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tabSelected="1" workbookViewId="0">
      <selection activeCell="J8" sqref="J8"/>
    </sheetView>
  </sheetViews>
  <sheetFormatPr defaultColWidth="10.6555555555556" defaultRowHeight="12" customHeight="1" outlineLevelRow="7"/>
  <cols>
    <col min="1" max="1" width="40" customWidth="1"/>
    <col min="2" max="2" width="56" customWidth="1"/>
    <col min="3" max="3" width="20.1555555555556" customWidth="1"/>
    <col min="4" max="4" width="15.5" customWidth="1"/>
    <col min="5" max="5" width="27.5" customWidth="1"/>
    <col min="6" max="6" width="13.1555555555556" customWidth="1"/>
    <col min="7" max="7" width="15.3333333333333" customWidth="1"/>
    <col min="8" max="9" width="14.5" customWidth="1"/>
    <col min="10" max="10" width="98.1555555555556" customWidth="1"/>
  </cols>
  <sheetData>
    <row r="1" ht="15" customHeight="1" spans="10:10">
      <c r="J1" s="58" t="s">
        <v>234</v>
      </c>
    </row>
    <row r="2" ht="28.5" customHeight="1" spans="1:10">
      <c r="A2" s="45" t="s">
        <v>235</v>
      </c>
      <c r="B2" s="45"/>
      <c r="C2" s="45"/>
      <c r="D2" s="45"/>
      <c r="E2" s="45"/>
      <c r="F2" s="46"/>
      <c r="G2" s="45"/>
      <c r="H2" s="46"/>
      <c r="I2" s="46"/>
      <c r="J2" s="45"/>
    </row>
    <row r="3" ht="17.25" customHeight="1" spans="1:10">
      <c r="A3" s="47" t="str">
        <f>"单位名称："&amp;"勐海县红十字会"</f>
        <v>单位名称：勐海县红十字会</v>
      </c>
      <c r="B3" s="48"/>
      <c r="C3" s="48"/>
      <c r="D3" s="48"/>
      <c r="E3" s="48"/>
      <c r="F3" s="49"/>
      <c r="G3" s="48"/>
      <c r="H3" s="49"/>
      <c r="I3" s="59"/>
      <c r="J3" s="59"/>
    </row>
    <row r="4" ht="44.25" customHeight="1" spans="1:10">
      <c r="A4" s="50" t="s">
        <v>193</v>
      </c>
      <c r="B4" s="50" t="s">
        <v>194</v>
      </c>
      <c r="C4" s="50" t="s">
        <v>195</v>
      </c>
      <c r="D4" s="50" t="s">
        <v>196</v>
      </c>
      <c r="E4" s="50" t="s">
        <v>197</v>
      </c>
      <c r="F4" s="51" t="s">
        <v>198</v>
      </c>
      <c r="G4" s="50" t="s">
        <v>199</v>
      </c>
      <c r="H4" s="51" t="s">
        <v>200</v>
      </c>
      <c r="I4" s="51" t="s">
        <v>201</v>
      </c>
      <c r="J4" s="50" t="s">
        <v>202</v>
      </c>
    </row>
    <row r="5" ht="14.25" customHeight="1" spans="1:10">
      <c r="A5" s="52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</row>
    <row r="6" ht="42" customHeight="1" spans="1:10">
      <c r="A6" s="53"/>
      <c r="B6" s="54"/>
      <c r="C6" s="54"/>
      <c r="D6" s="54"/>
      <c r="E6" s="55"/>
      <c r="F6" s="56"/>
      <c r="G6" s="55"/>
      <c r="H6" s="56"/>
      <c r="I6" s="56"/>
      <c r="J6" s="55"/>
    </row>
    <row r="7" ht="42" customHeight="1" spans="1:10">
      <c r="A7" s="53"/>
      <c r="B7" s="57"/>
      <c r="C7" s="57"/>
      <c r="D7" s="57"/>
      <c r="E7" s="53"/>
      <c r="F7" s="57"/>
      <c r="G7" s="53"/>
      <c r="H7" s="57"/>
      <c r="I7" s="57"/>
      <c r="J7" s="53"/>
    </row>
    <row r="8" ht="42" customHeight="1" spans="1:8">
      <c r="A8" s="25" t="s">
        <v>236</v>
      </c>
      <c r="B8" s="25"/>
      <c r="C8" s="25"/>
      <c r="D8" s="25"/>
      <c r="E8" s="25"/>
      <c r="F8" s="25"/>
      <c r="G8" s="25"/>
      <c r="H8" s="25"/>
    </row>
  </sheetData>
  <mergeCells count="3">
    <mergeCell ref="A2:J2"/>
    <mergeCell ref="A3:H3"/>
    <mergeCell ref="A8:H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J30" sqref="J30"/>
    </sheetView>
  </sheetViews>
  <sheetFormatPr defaultColWidth="10.6555555555556" defaultRowHeight="12" customHeight="1" outlineLevelCol="7"/>
  <cols>
    <col min="1" max="1" width="33.8333333333333" customWidth="1"/>
    <col min="2" max="2" width="21.8333333333333" customWidth="1"/>
    <col min="3" max="3" width="29" customWidth="1"/>
    <col min="4" max="4" width="27.5" customWidth="1"/>
    <col min="5" max="5" width="20.8333333333333" customWidth="1"/>
    <col min="6" max="8" width="24.1555555555556" customWidth="1"/>
  </cols>
  <sheetData>
    <row r="1" ht="14.25" customHeight="1" spans="8:8">
      <c r="H1" s="31" t="s">
        <v>237</v>
      </c>
    </row>
    <row r="2" ht="34.5" customHeight="1" spans="1:8">
      <c r="A2" s="32" t="str">
        <f>"2025"&amp;"年新增资产配置表"</f>
        <v>2025年新增资产配置表</v>
      </c>
      <c r="B2" s="32"/>
      <c r="C2" s="32"/>
      <c r="D2" s="32"/>
      <c r="E2" s="32"/>
      <c r="F2" s="32"/>
      <c r="G2" s="32"/>
      <c r="H2" s="32"/>
    </row>
    <row r="3" ht="19.5" customHeight="1" spans="1:8">
      <c r="A3" s="33" t="str">
        <f>"单位名称："&amp;"勐海县红十字会"</f>
        <v>单位名称：勐海县红十字会</v>
      </c>
      <c r="B3" s="33"/>
      <c r="C3" s="33"/>
      <c r="D3" s="34"/>
      <c r="E3" s="34"/>
      <c r="F3" s="34"/>
      <c r="G3" s="34"/>
      <c r="H3" s="35" t="s">
        <v>105</v>
      </c>
    </row>
    <row r="4" ht="18" customHeight="1" spans="1:8">
      <c r="A4" s="9" t="s">
        <v>113</v>
      </c>
      <c r="B4" s="9" t="s">
        <v>238</v>
      </c>
      <c r="C4" s="9" t="s">
        <v>239</v>
      </c>
      <c r="D4" s="9" t="s">
        <v>240</v>
      </c>
      <c r="E4" s="9" t="s">
        <v>241</v>
      </c>
      <c r="F4" s="36" t="s">
        <v>242</v>
      </c>
      <c r="G4" s="37"/>
      <c r="H4" s="38"/>
    </row>
    <row r="5" ht="18" customHeight="1" spans="1:8">
      <c r="A5" s="16"/>
      <c r="B5" s="16"/>
      <c r="C5" s="16"/>
      <c r="D5" s="16"/>
      <c r="E5" s="16"/>
      <c r="F5" s="39" t="s">
        <v>213</v>
      </c>
      <c r="G5" s="39" t="s">
        <v>243</v>
      </c>
      <c r="H5" s="39" t="s">
        <v>244</v>
      </c>
    </row>
    <row r="6" ht="21" customHeight="1" spans="1:8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</row>
    <row r="7" ht="33" customHeight="1" spans="1:8">
      <c r="A7" s="40" t="s">
        <v>44</v>
      </c>
      <c r="B7" s="40"/>
      <c r="C7" s="40"/>
      <c r="D7" s="40"/>
      <c r="E7" s="21"/>
      <c r="F7" s="20">
        <v>1</v>
      </c>
      <c r="G7" s="20"/>
      <c r="H7" s="20">
        <v>2600</v>
      </c>
    </row>
    <row r="8" ht="33" customHeight="1" spans="1:8">
      <c r="A8" s="41" t="s">
        <v>44</v>
      </c>
      <c r="B8" s="40"/>
      <c r="C8" s="40"/>
      <c r="D8" s="40"/>
      <c r="E8" s="21"/>
      <c r="F8" s="20">
        <v>1</v>
      </c>
      <c r="G8" s="20"/>
      <c r="H8" s="20">
        <v>2600</v>
      </c>
    </row>
    <row r="9" ht="33" customHeight="1" spans="1:8">
      <c r="A9" s="41" t="s">
        <v>44</v>
      </c>
      <c r="B9" s="40" t="s">
        <v>245</v>
      </c>
      <c r="C9" s="40" t="s">
        <v>219</v>
      </c>
      <c r="D9" s="40" t="s">
        <v>219</v>
      </c>
      <c r="E9" s="21" t="s">
        <v>220</v>
      </c>
      <c r="F9" s="20">
        <v>1</v>
      </c>
      <c r="G9" s="20">
        <v>2600</v>
      </c>
      <c r="H9" s="20">
        <v>2600</v>
      </c>
    </row>
    <row r="10" ht="24" customHeight="1" spans="1:8">
      <c r="A10" s="42" t="s">
        <v>29</v>
      </c>
      <c r="B10" s="43"/>
      <c r="C10" s="43"/>
      <c r="D10" s="43"/>
      <c r="E10" s="44"/>
      <c r="F10" s="20">
        <v>1</v>
      </c>
      <c r="G10" s="20"/>
      <c r="H10" s="20">
        <v>2600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29" right="0.08" top="0.21" bottom="0.21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N26" sqref="N26"/>
    </sheetView>
  </sheetViews>
  <sheetFormatPr defaultColWidth="10.6555555555556" defaultRowHeight="14.25" customHeight="1"/>
  <cols>
    <col min="1" max="1" width="15.6555555555556" customWidth="1"/>
    <col min="2" max="3" width="27.8333333333333" customWidth="1"/>
    <col min="4" max="4" width="13" customWidth="1"/>
    <col min="5" max="5" width="20.6555555555556" customWidth="1"/>
    <col min="6" max="6" width="11.5" customWidth="1"/>
    <col min="7" max="7" width="20.6555555555556" customWidth="1"/>
    <col min="8" max="11" width="1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" t="s">
        <v>246</v>
      </c>
    </row>
    <row r="2" ht="42.75" customHeight="1" spans="1:11">
      <c r="A2" s="4" t="str">
        <f>"2025"&amp;"年上级转移支付补助项目支出预算表"</f>
        <v>2025年上级转移支付补助项目支出预算表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9.5" customHeight="1" spans="1:11">
      <c r="A3" s="5" t="str">
        <f>"单位名称："&amp;"勐海县红十字会"</f>
        <v>单位名称：勐海县红十字会</v>
      </c>
      <c r="B3" s="5"/>
      <c r="C3" s="5"/>
      <c r="D3" s="5"/>
      <c r="E3" s="5"/>
      <c r="F3" s="5"/>
      <c r="G3" s="5"/>
      <c r="H3" s="6"/>
      <c r="I3" s="6"/>
      <c r="J3" s="6"/>
      <c r="K3" s="7" t="s">
        <v>105</v>
      </c>
    </row>
    <row r="4" ht="21.75" customHeight="1" spans="1:11">
      <c r="A4" s="8" t="s">
        <v>184</v>
      </c>
      <c r="B4" s="8" t="s">
        <v>115</v>
      </c>
      <c r="C4" s="8" t="s">
        <v>185</v>
      </c>
      <c r="D4" s="9" t="s">
        <v>116</v>
      </c>
      <c r="E4" s="9" t="s">
        <v>117</v>
      </c>
      <c r="F4" s="9" t="s">
        <v>186</v>
      </c>
      <c r="G4" s="9" t="s">
        <v>187</v>
      </c>
      <c r="H4" s="26" t="s">
        <v>29</v>
      </c>
      <c r="I4" s="10" t="s">
        <v>247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32</v>
      </c>
      <c r="J5" s="9" t="s">
        <v>33</v>
      </c>
      <c r="K5" s="9" t="s">
        <v>34</v>
      </c>
    </row>
    <row r="6" ht="40.5" customHeight="1" spans="1:11">
      <c r="A6" s="15"/>
      <c r="B6" s="15"/>
      <c r="C6" s="15"/>
      <c r="D6" s="16"/>
      <c r="E6" s="16"/>
      <c r="F6" s="16"/>
      <c r="G6" s="16"/>
      <c r="H6" s="28"/>
      <c r="I6" s="16" t="s">
        <v>31</v>
      </c>
      <c r="J6" s="16"/>
      <c r="K6" s="16"/>
    </row>
    <row r="7" ht="15" customHeight="1" spans="1:11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8">
        <v>10</v>
      </c>
      <c r="K7" s="18">
        <v>11</v>
      </c>
    </row>
    <row r="8" ht="18.75" customHeight="1" spans="1:11">
      <c r="A8" s="29"/>
      <c r="B8" s="30"/>
      <c r="C8" s="29"/>
      <c r="D8" s="29"/>
      <c r="E8" s="29"/>
      <c r="F8" s="29"/>
      <c r="G8" s="29"/>
      <c r="H8" s="20"/>
      <c r="I8" s="20"/>
      <c r="J8" s="20"/>
      <c r="K8" s="20"/>
    </row>
    <row r="9" ht="18.75" customHeight="1" spans="1:11">
      <c r="A9" s="30"/>
      <c r="B9" s="30"/>
      <c r="C9" s="30"/>
      <c r="D9" s="30"/>
      <c r="E9" s="30"/>
      <c r="F9" s="30"/>
      <c r="G9" s="30"/>
      <c r="H9" s="20"/>
      <c r="I9" s="20"/>
      <c r="J9" s="20"/>
      <c r="K9" s="20"/>
    </row>
    <row r="10" ht="18.75" customHeight="1" spans="1:11">
      <c r="A10" s="22" t="s">
        <v>83</v>
      </c>
      <c r="B10" s="23"/>
      <c r="C10" s="23"/>
      <c r="D10" s="23"/>
      <c r="E10" s="23"/>
      <c r="F10" s="23"/>
      <c r="G10" s="24"/>
      <c r="H10" s="20"/>
      <c r="I10" s="20"/>
      <c r="J10" s="20"/>
      <c r="K10" s="20"/>
    </row>
    <row r="11" ht="42" customHeight="1" spans="1:8">
      <c r="A11" s="25" t="s">
        <v>248</v>
      </c>
      <c r="B11" s="25"/>
      <c r="C11" s="25"/>
      <c r="D11" s="25"/>
      <c r="E11" s="25"/>
      <c r="F11" s="25"/>
      <c r="G11" s="25"/>
      <c r="H11" s="25"/>
    </row>
  </sheetData>
  <mergeCells count="16">
    <mergeCell ref="A2:K2"/>
    <mergeCell ref="A3:G3"/>
    <mergeCell ref="I4:K4"/>
    <mergeCell ref="A10:G10"/>
    <mergeCell ref="A11:H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J24" sqref="J24"/>
    </sheetView>
  </sheetViews>
  <sheetFormatPr defaultColWidth="10.6555555555556" defaultRowHeight="14.25" customHeight="1" outlineLevelCol="6"/>
  <cols>
    <col min="1" max="1" width="41.1555555555556" customWidth="1"/>
    <col min="2" max="2" width="23.3222222222222" customWidth="1"/>
    <col min="3" max="3" width="32.6555555555556" customWidth="1"/>
    <col min="4" max="4" width="16.3222222222222" customWidth="1"/>
    <col min="5" max="7" width="27.8333333333333" customWidth="1"/>
  </cols>
  <sheetData>
    <row r="1" ht="18.75" customHeight="1" spans="4:7">
      <c r="D1" s="1"/>
      <c r="E1" s="2"/>
      <c r="F1" s="2"/>
      <c r="G1" s="3" t="s">
        <v>249</v>
      </c>
    </row>
    <row r="2" ht="36.75" customHeight="1" spans="1:7">
      <c r="A2" s="4" t="str">
        <f>"2025"&amp;"年部门项目中期规划预算表"</f>
        <v>2025年部门项目中期规划预算表</v>
      </c>
      <c r="B2" s="4"/>
      <c r="C2" s="4"/>
      <c r="D2" s="4"/>
      <c r="E2" s="4"/>
      <c r="F2" s="4"/>
      <c r="G2" s="4"/>
    </row>
    <row r="3" ht="22.5" customHeight="1" spans="1:7">
      <c r="A3" s="5" t="str">
        <f>"单位名称："&amp;"勐海县红十字会"</f>
        <v>单位名称：勐海县红十字会</v>
      </c>
      <c r="B3" s="5"/>
      <c r="C3" s="5"/>
      <c r="D3" s="5"/>
      <c r="E3" s="6"/>
      <c r="F3" s="6"/>
      <c r="G3" s="7" t="s">
        <v>105</v>
      </c>
    </row>
    <row r="4" ht="21.75" customHeight="1" spans="1:7">
      <c r="A4" s="8" t="s">
        <v>185</v>
      </c>
      <c r="B4" s="8" t="s">
        <v>184</v>
      </c>
      <c r="C4" s="8" t="s">
        <v>115</v>
      </c>
      <c r="D4" s="9" t="s">
        <v>250</v>
      </c>
      <c r="E4" s="10" t="s">
        <v>32</v>
      </c>
      <c r="F4" s="11"/>
      <c r="G4" s="12"/>
    </row>
    <row r="5" ht="21.75" customHeight="1" spans="1:7">
      <c r="A5" s="13"/>
      <c r="B5" s="13"/>
      <c r="C5" s="13"/>
      <c r="D5" s="14"/>
      <c r="E5" s="8" t="s">
        <v>251</v>
      </c>
      <c r="F5" s="9" t="s">
        <v>252</v>
      </c>
      <c r="G5" s="9" t="s">
        <v>253</v>
      </c>
    </row>
    <row r="6" ht="40.5" customHeight="1" spans="1:7">
      <c r="A6" s="15"/>
      <c r="B6" s="15"/>
      <c r="C6" s="15"/>
      <c r="D6" s="16"/>
      <c r="E6" s="15"/>
      <c r="F6" s="16"/>
      <c r="G6" s="16"/>
    </row>
    <row r="7" ht="19.5" customHeight="1" spans="1:7">
      <c r="A7" s="17">
        <v>1</v>
      </c>
      <c r="B7" s="17">
        <v>2</v>
      </c>
      <c r="C7" s="17">
        <v>3</v>
      </c>
      <c r="D7" s="17">
        <v>4</v>
      </c>
      <c r="E7" s="17">
        <v>8</v>
      </c>
      <c r="F7" s="17">
        <v>9</v>
      </c>
      <c r="G7" s="18">
        <v>10</v>
      </c>
    </row>
    <row r="8" ht="17.25" customHeight="1" spans="1:7">
      <c r="A8" s="19"/>
      <c r="B8" s="19"/>
      <c r="C8" s="19"/>
      <c r="D8" s="19"/>
      <c r="E8" s="20"/>
      <c r="F8" s="20"/>
      <c r="G8" s="20"/>
    </row>
    <row r="9" ht="18.75" customHeight="1" spans="1:7">
      <c r="A9" s="19"/>
      <c r="B9" s="19"/>
      <c r="C9" s="19"/>
      <c r="D9" s="21"/>
      <c r="E9" s="20"/>
      <c r="F9" s="20"/>
      <c r="G9" s="20"/>
    </row>
    <row r="10" ht="18.75" customHeight="1" spans="1:7">
      <c r="A10" s="22" t="s">
        <v>29</v>
      </c>
      <c r="B10" s="23"/>
      <c r="C10" s="23"/>
      <c r="D10" s="24"/>
      <c r="E10" s="20"/>
      <c r="F10" s="20"/>
      <c r="G10" s="20"/>
    </row>
    <row r="11" ht="39" customHeight="1" spans="1:4">
      <c r="A11" s="25" t="s">
        <v>254</v>
      </c>
      <c r="B11" s="25"/>
      <c r="C11" s="25"/>
      <c r="D11" s="25"/>
    </row>
  </sheetData>
  <mergeCells count="12">
    <mergeCell ref="A2:G2"/>
    <mergeCell ref="A3:D3"/>
    <mergeCell ref="E4:G4"/>
    <mergeCell ref="A10:D10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" right="0.3" top="0.46" bottom="0.46" header="0.4" footer="0.4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2025-04-22T03:53:00Z</dcterms:created>
  <dcterms:modified xsi:type="dcterms:W3CDTF">2025-04-28T00:31:21Z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2D1105D2C7894281AE1732771058E8DD</vt:lpwstr>
  </property>
  <property fmtid="{D5CDD505-2E9C-101B-9397-08002B2CF9AE}" pid="3" name="KSOProductBuildVer">
    <vt:lpwstr>2052-11.8.2.12085</vt:lpwstr>
  </property>
</Properties>
</file>