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支出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<sst xmlns="http://schemas.openxmlformats.org/spreadsheetml/2006/main" count="669" uniqueCount="259">
  <si>
    <t>预算01-1表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</si>
  <si>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</si>
  <si>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</si>
  <si>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</si>
  <si>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</si>
  <si>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</si>
  <si>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</si>
  <si>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</si>
  <si>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</si>
  <si>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</si>
  <si>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</si>
  <si>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</si>
  <si>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</si>
  <si>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</si>
  <si>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</si>
  <si>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</si>
  <si>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</si>
  <si>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</si>
  <si>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</si>
  <si>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</si>
  <si>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</si>
  <si>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</si>
  <si>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</si>
  <si>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</si>
  <si>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</si>
  <si>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</si>
  <si>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</si>
  <si>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</si>
  <si>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</si>
  <si>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</si>
  <si>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 年 收 入</t>
  </si>
  <si>
    <t>上 年 结 转 结 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</si>
  <si>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</si>
  <si>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</si>
  <si>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</si>
  <si>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</si>
  <si>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</si>
  <si>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</si>
  <si>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</si>
  <si>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</si>
  <si>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</si>
  <si>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</si>
  <si>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</si>
  <si>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</si>
  <si>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</si>
  <si>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</si>
  <si>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</si>
  <si>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</si>
  <si>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</si>
  <si>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</si>
  <si>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</si>
  <si>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</si>
  <si>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</si>
  <si>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</si>
  <si>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</si>
  <si>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</si>
  <si>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</si>
  <si>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</si>
  <si>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</si>
  <si>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</si>
  <si>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</si>
  <si>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</si>
  <si>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</si>
  <si>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265</t>
  </si>
  <si>
    <t>彝良县红十字会</t>
  </si>
  <si>
    <t/>
  </si>
  <si>
    <t>265001</t>
  </si>
  <si>
    <t>预算01-3表</t>
  </si>
  <si>
    <t>单位：元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</si>
  <si>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</si>
  <si>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</si>
  <si>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</si>
  <si>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</si>
  <si>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</si>
  <si>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</si>
  <si>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</si>
  <si>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</si>
  <si>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</si>
  <si>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</si>
  <si>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</si>
  <si>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</si>
  <si>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</si>
  <si>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</si>
  <si>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</si>
  <si>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</si>
  <si>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</si>
  <si>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</si>
  <si>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</si>
  <si>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</si>
  <si>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</si>
  <si>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</si>
  <si>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</si>
  <si>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</si>
  <si>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</si>
  <si>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</si>
  <si>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</si>
  <si>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</si>
  <si>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</si>
  <si>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</si>
  <si>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</si>
  <si>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</si>
  <si>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</si>
  <si>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</si>
  <si>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</si>
  <si>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</si>
  <si>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</si>
  <si>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</si>
  <si>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</si>
  <si>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</si>
  <si>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</si>
  <si>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</si>
  <si>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</si>
  <si>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</si>
  <si>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</si>
  <si>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</si>
  <si>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</si>
  <si>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</si>
  <si>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</si>
  <si>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</si>
  <si>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</si>
  <si>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</si>
  <si>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</si>
  <si>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</si>
  <si>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</si>
  <si>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</si>
  <si>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</si>
  <si>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</si>
  <si>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</si>
  <si>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</si>
  <si>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</si>
  <si>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</si>
  <si>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</si>
  <si>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</si>
  <si>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</si>
  <si>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</si>
  <si>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</si>
  <si>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</si>
  <si>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</si>
  <si>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</si>
  <si>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</si>
  <si>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</si>
  <si>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</si>
  <si>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</si>
  <si>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</si>
  <si>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</si>
  <si>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</si>
  <si>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20</t>
  </si>
  <si>
    <t>21</t>
  </si>
  <si>
    <t>22</t>
  </si>
  <si>
    <t>23</t>
  </si>
  <si>
    <t>530628210010000002737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</si>
  <si>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</si>
  <si>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</si>
  <si>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</si>
  <si>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</si>
  <si>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</si>
  <si>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</si>
  <si>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</si>
  <si>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530628210010000002738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</si>
  <si>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</si>
  <si>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</si>
  <si>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</si>
  <si>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</si>
  <si>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</si>
  <si>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</si>
  <si>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</si>
  <si>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530628210010000002740</t>
  </si>
  <si>
    <t>工会经费</t>
  </si>
  <si>
    <t>30228</t>
  </si>
  <si>
    <t>530628210010000002741</t>
  </si>
  <si>
    <t>一般公用经费</t>
  </si>
  <si>
    <t>30201</t>
  </si>
  <si>
    <t>办公费</t>
  </si>
  <si>
    <t>30207</t>
  </si>
  <si>
    <t>邮电费</t>
  </si>
  <si>
    <t>30211</t>
  </si>
  <si>
    <t>差旅费</t>
  </si>
  <si>
    <t>530628221100000410952</t>
  </si>
  <si>
    <t>30217</t>
  </si>
  <si>
    <t>530628221100000410965</t>
  </si>
  <si>
    <t>行政人员公务交通补贴</t>
  </si>
  <si>
    <t>30239</t>
  </si>
  <si>
    <t>其他交通费用</t>
  </si>
  <si>
    <t>530628221100000483150</t>
  </si>
  <si>
    <t>年终绩效考核奖励（行政）</t>
  </si>
  <si>
    <t>530628231100001615193</t>
  </si>
  <si>
    <t>绩效考核奖（行政）</t>
  </si>
  <si>
    <t>530628241100002321065</t>
  </si>
  <si>
    <t>30113</t>
  </si>
  <si>
    <t>530628251100003802772</t>
  </si>
  <si>
    <t>优秀公务员考核奖</t>
  </si>
  <si>
    <t>530628251100003802776</t>
  </si>
  <si>
    <t>退休公用经费（医疗费补助）</t>
  </si>
  <si>
    <t>30302</t>
  </si>
  <si>
    <t>退休费</t>
  </si>
  <si>
    <t>预算05-1表</t>
  </si>
  <si>
    <t>项目分类</t>
  </si>
  <si>
    <t>项目单位</t>
  </si>
  <si>
    <t>本年拨款</t>
  </si>
  <si>
    <t>经营收入"</t>
  </si>
  <si>
    <t>其中：本次下达</t>
  </si>
  <si>
    <t>备注：我单位无项目支出预算，故此表为空表。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</si>
  <si>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</si>
  <si>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</si>
  <si>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</si>
  <si>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</si>
  <si>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</si>
  <si>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</si>
  <si>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</si>
  <si>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</si>
  <si>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</si>
  <si>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</si>
  <si>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</si>
  <si>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</si>
  <si>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</t>
  </si>
  <si>
    <t>备注：我单位无政府性基金支出预算，故此表为空表。</t>
  </si>
  <si>
    <t>预算07表</t>
  </si>
  <si>
    <t>预算项目</t>
  </si>
  <si>
    <t>采购项目</t>
  </si>
  <si>
    <t>采购目录</t>
  </si>
  <si>
    <t>计量单位</t>
  </si>
  <si>
    <t>数量</t>
  </si>
  <si>
    <t>面向中小企业预留资金</t>
  </si>
  <si>
    <t>单位"</t>
  </si>
  <si>
    <t>政府性
基金</t>
  </si>
  <si>
    <t>国有资本经营收益</t>
  </si>
  <si>
    <t>财政专户管理的收入</t>
  </si>
  <si>
    <t>单位自筹</t>
  </si>
  <si>
    <t>"政府性</t>
  </si>
  <si>
    <t>事业单位
经营收入</t>
  </si>
  <si>
    <t>备注：我单位无政府采购预算，故此表为空表。</t>
  </si>
  <si>
    <t>预算08表</t>
  </si>
  <si>
    <t>政府购买服务项目</t>
  </si>
  <si>
    <t>政府购买服务目录</t>
  </si>
  <si>
    <t>政府性基金</t>
  </si>
  <si>
    <t>基金"</t>
  </si>
  <si>
    <t>备注：我单位无政府购买服务预算，故此表为空表。</t>
  </si>
  <si>
    <t>预算09-1表</t>
  </si>
  <si>
    <t xml:space="preserve"> 单位：元</t>
  </si>
  <si>
    <t>单位名称（项目）</t>
  </si>
  <si>
    <t>地区</t>
  </si>
  <si>
    <t>备注：我单位无县对下转移支付预算，故此表为空表。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</si>
  <si>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</si>
  <si>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</si>
  <si>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</si>
  <si>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</si>
  <si>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</si>
  <si>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</si>
  <si>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</si>
  <si>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</si>
  <si>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备注：我单位无新增资产配置预算，故此表为空表。</t>
  </si>
  <si>
    <t>预算11表</t>
  </si>
  <si>
    <t>上级补助</t>
  </si>
  <si>
    <t>备注：我单位无上级转移支付补助项目支出预算，故此表为空表。</t>
  </si>
  <si>
    <t>预算12表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</si>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</sst>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9"/>
      <name val="宋体"/>
      <charset val="134"/>
    </font>
    <font>
      <sz val="9"/>
      <color rgb="FF00050E"/>
      <name val="SimSu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36">
    <xf numFmtId="0" fontId="0" fillId="0" borderId="0" xfId="0">
      <alignment vertical="top"/>
    </xf>
    <xf numFmtId="49" fontId="1" fillId="0" borderId="0" xfId="50" applyBorder="1">
      <alignment horizontal="left" vertical="center" wrapText="1"/>
    </xf>
    <xf numFmtId="49" fontId="1" fillId="0" borderId="0" xfId="50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1" xfId="50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76" fontId="1" fillId="0" borderId="1" xfId="5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0" xfId="50" applyBorder="1" applyAlignment="1">
      <alignment horizontal="center" vertical="center" wrapText="1"/>
    </xf>
    <xf numFmtId="49" fontId="1" fillId="0" borderId="1" xfId="50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50" applyAlignment="1">
      <alignment horizontal="left" vertical="center" wrapText="1" indent="1"/>
    </xf>
    <xf numFmtId="49" fontId="1" fillId="0" borderId="1" xfId="50" applyAlignment="1">
      <alignment horizontal="center" vertical="center" wrapText="1" indent="1"/>
    </xf>
    <xf numFmtId="49" fontId="1" fillId="0" borderId="1" xfId="50" applyAlignment="1">
      <alignment horizontal="left" vertical="center" wrapText="1" indent="2"/>
    </xf>
    <xf numFmtId="49" fontId="1" fillId="0" borderId="1" xfId="50" applyAlignment="1">
      <alignment horizontal="center" vertical="center" wrapText="1" indent="2"/>
    </xf>
    <xf numFmtId="49" fontId="4" fillId="0" borderId="0" xfId="50" applyFont="1" applyBorder="1">
      <alignment horizontal="left" vertical="center" wrapText="1"/>
    </xf>
    <xf numFmtId="49" fontId="4" fillId="0" borderId="0" xfId="5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7" fillId="0" borderId="1" xfId="51" applyFo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" fillId="0" borderId="1" xfId="51" applyAlignment="1">
      <alignment horizontal="right" vertical="center" indent="1"/>
    </xf>
    <xf numFmtId="49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2.425" customWidth="1"/>
  </cols>
  <sheetData>
    <row r="1" ht="27.75" customHeight="1" spans="1:4">
      <c r="A1" s="31"/>
      <c r="B1" s="19"/>
      <c r="C1" s="19"/>
      <c r="D1" s="20" t="s">
        <v>0</v>
      </c>
    </row>
    <row r="2" ht="38.25" customHeight="1" spans="1:4">
      <c r="A2" s="13" t="str">
        <f>"2025"&amp;"年部门财务收支预算总表"</f>
        <v>2025年部门财务收支预算总表</v>
      </c>
      <c r="B2" s="13"/>
      <c r="C2" s="13"/>
      <c r="D2" s="13"/>
    </row>
    <row r="3" ht="26.25" customHeight="1" spans="1:4">
      <c r="A3" s="32" t="str">
        <f>"单位名称："&amp;"彝良县红十字会"</f>
        <v>单位名称：彝良县红十字会</v>
      </c>
      <c r="B3" s="32"/>
      <c r="C3" s="32"/>
      <c r="D3" s="36" t="s">
        <v>1</v>
      </c>
    </row>
    <row r="4" ht="21" customHeight="1" spans="1:4">
      <c r="A4" s="7" t="s">
        <v>2</v>
      </c>
      <c r="B4" s="7"/>
      <c r="C4" s="7" t="s">
        <v>3</v>
      </c>
      <c r="D4" s="7"/>
    </row>
    <row r="5" ht="21" customHeight="1" spans="1:4">
      <c r="A5" s="7" t="s">
        <v>4</v>
      </c>
      <c r="B5" s="7" t="s">
        <v>5</v>
      </c>
      <c r="C5" s="7" t="s">
        <v>6</v>
      </c>
      <c r="D5" s="7" t="s">
        <v>5</v>
      </c>
    </row>
    <row r="6" ht="21" customHeight="1" spans="1:4">
      <c r="A6" s="5" t="s">
        <v>7</v>
      </c>
      <c r="B6" s="6">
        <v>941991.99</v>
      </c>
      <c r="C6" s="10" t="str">
        <f>"一"&amp;"、"&amp;"社会保障和就业支出"</f>
        <v>一、社会保障和就业支出</v>
      </c>
      <c r="D6" s="6">
        <v>844558.76</v>
      </c>
    </row>
    <row r="7" ht="21" customHeight="1" spans="1:4">
      <c r="A7" s="5" t="s">
        <v>8</v>
      </c>
      <c r="B7" s="6"/>
      <c r="C7" s="10" t="str">
        <f>"二"&amp;"、"&amp;"卫生健康支出"</f>
        <v>二、卫生健康支出</v>
      </c>
      <c r="D7" s="6">
        <v>29746.99</v>
      </c>
    </row>
    <row r="8" ht="21" customHeight="1" spans="1:4">
      <c r="A8" s="5" t="s">
        <v>9</v>
      </c>
      <c r="B8" s="6"/>
      <c r="C8" s="10" t="str">
        <f>"三"&amp;"、"&amp;"住房保障支出"</f>
        <v>三、住房保障支出</v>
      </c>
      <c r="D8" s="6">
        <v>67686.24</v>
      </c>
    </row>
    <row r="9" ht="21" customHeight="1" spans="1:4">
      <c r="A9" s="5" t="s">
        <v>10</v>
      </c>
      <c r="B9" s="6"/>
      <c r="C9" s="10"/>
      <c r="D9" s="6"/>
    </row>
    <row r="10" ht="21" customHeight="1" spans="1:4">
      <c r="A10" s="5" t="s">
        <v>11</v>
      </c>
      <c r="B10" s="6"/>
      <c r="C10" s="10"/>
      <c r="D10" s="6"/>
    </row>
    <row r="11" ht="21" customHeight="1" spans="1:4">
      <c r="A11" s="5" t="s">
        <v>12</v>
      </c>
      <c r="B11" s="6"/>
      <c r="C11" s="10"/>
      <c r="D11" s="6"/>
    </row>
    <row r="12" ht="21" customHeight="1" spans="1:4">
      <c r="A12" s="5" t="s">
        <v>13</v>
      </c>
      <c r="B12" s="6"/>
      <c r="C12" s="10"/>
      <c r="D12" s="6"/>
    </row>
    <row r="13" ht="21" customHeight="1" spans="1:4">
      <c r="A13" s="5" t="s">
        <v>14</v>
      </c>
      <c r="B13" s="6"/>
      <c r="C13" s="10"/>
      <c r="D13" s="6"/>
    </row>
    <row r="14" ht="21" customHeight="1" spans="1:4">
      <c r="A14" s="5" t="s">
        <v>15</v>
      </c>
      <c r="B14" s="6"/>
      <c r="C14" s="10"/>
      <c r="D14" s="6"/>
    </row>
    <row r="15" ht="21" customHeight="1" spans="1:4">
      <c r="A15" s="5" t="s">
        <v>16</v>
      </c>
      <c r="B15" s="6"/>
      <c r="C15" s="10"/>
      <c r="D15" s="6"/>
    </row>
    <row r="16" ht="21" customHeight="1" spans="1:4">
      <c r="A16" s="33" t="s">
        <v>17</v>
      </c>
      <c r="B16" s="34">
        <v>941991.99</v>
      </c>
      <c r="C16" s="33" t="s">
        <v>18</v>
      </c>
      <c r="D16" s="34">
        <v>941991.99</v>
      </c>
    </row>
    <row r="17" ht="21" customHeight="1" spans="1:4">
      <c r="A17" s="35" t="s">
        <v>19</v>
      </c>
      <c r="B17" s="6"/>
      <c r="C17" s="35" t="s">
        <v>20</v>
      </c>
      <c r="D17" s="6"/>
    </row>
    <row r="18" ht="21" customHeight="1" spans="1:4">
      <c r="A18" s="5" t="s">
        <v>21</v>
      </c>
      <c r="B18" s="6"/>
      <c r="C18" s="5" t="s">
        <v>21</v>
      </c>
      <c r="D18" s="6"/>
    </row>
    <row r="19" ht="21" customHeight="1" spans="1:4">
      <c r="A19" s="5" t="s">
        <v>22</v>
      </c>
      <c r="B19" s="6"/>
      <c r="C19" s="5" t="s">
        <v>23</v>
      </c>
      <c r="D19" s="6"/>
    </row>
    <row r="20" ht="21" customHeight="1" spans="1:4">
      <c r="A20" s="35" t="s">
        <v>24</v>
      </c>
      <c r="B20" s="34">
        <v>941991.99</v>
      </c>
      <c r="C20" s="35" t="s">
        <v>25</v>
      </c>
      <c r="D20" s="34">
        <v>941991.99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7" sqref="$A7:$XFD10"/>
    </sheetView>
  </sheetViews>
  <sheetFormatPr defaultColWidth="8.85" defaultRowHeight="15" customHeight="1"/>
  <cols>
    <col min="1" max="1" width="23.8416666666667" customWidth="1"/>
    <col min="2" max="2" width="22.275" customWidth="1"/>
    <col min="3" max="3" width="19.4166666666667" customWidth="1"/>
    <col min="4" max="4" width="16.275" customWidth="1"/>
    <col min="5" max="5" width="14.4166666666667" customWidth="1"/>
    <col min="6" max="6" width="12.6916666666667" customWidth="1"/>
    <col min="7" max="8" width="14.8416666666667" customWidth="1"/>
    <col min="9" max="9" width="10.4166666666667" customWidth="1"/>
    <col min="10" max="10" width="13.55" customWidth="1"/>
    <col min="11" max="11" width="15.4166666666667" customWidth="1"/>
    <col min="12" max="12" width="12.4166666666667" customWidth="1"/>
    <col min="13" max="13" width="15.6916666666667" customWidth="1"/>
    <col min="14" max="14" width="10.8416666666667" customWidth="1"/>
    <col min="15" max="15" width="6.69166666666667" customWidth="1"/>
    <col min="16" max="16" width="11.55" customWidth="1"/>
    <col min="17" max="17" width="13.125" customWidth="1"/>
    <col min="18" max="18" width="14.4166666666667" customWidth="1"/>
    <col min="19" max="19" width="15.9833333333333" customWidth="1"/>
  </cols>
  <sheetData>
    <row r="1" ht="18.75" customHeight="1" spans="1:19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26</v>
      </c>
    </row>
    <row r="2" ht="27.9" customHeight="1" spans="1:19">
      <c r="A2" s="13" t="str">
        <f>"2025"&amp;"年部门收入预算表"</f>
        <v>2025年部门收入预算表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8.75" customHeight="1" spans="1:19">
      <c r="A3" s="27" t="str">
        <f>"单位名称："&amp;"彝良县红十字会"</f>
        <v>单位名称：彝良县红十字会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2" t="s">
        <v>1</v>
      </c>
    </row>
    <row r="4" ht="18.75" customHeight="1" spans="1:19">
      <c r="A4" s="4" t="s">
        <v>27</v>
      </c>
      <c r="B4" s="4" t="s">
        <v>28</v>
      </c>
      <c r="C4" s="4" t="s">
        <v>29</v>
      </c>
      <c r="D4" s="4" t="s">
        <v>30</v>
      </c>
      <c r="E4" s="4"/>
      <c r="F4" s="4"/>
      <c r="G4" s="4"/>
      <c r="H4" s="4"/>
      <c r="I4" s="4"/>
      <c r="J4" s="4"/>
      <c r="K4" s="4"/>
      <c r="L4" s="4"/>
      <c r="M4" s="4"/>
      <c r="N4" s="4"/>
      <c r="O4" s="28" t="s">
        <v>31</v>
      </c>
      <c r="P4" s="4"/>
      <c r="Q4" s="4"/>
      <c r="R4" s="4"/>
      <c r="S4" s="4"/>
    </row>
    <row r="5" ht="18.75" customHeight="1" spans="1:19">
      <c r="A5" s="4"/>
      <c r="B5" s="4"/>
      <c r="C5" s="4"/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/>
      <c r="K5" s="4"/>
      <c r="L5" s="4"/>
      <c r="M5" s="4"/>
      <c r="N5" s="4"/>
      <c r="O5" s="4" t="s">
        <v>32</v>
      </c>
      <c r="P5" s="4" t="s">
        <v>33</v>
      </c>
      <c r="Q5" s="4" t="s">
        <v>34</v>
      </c>
      <c r="R5" s="4" t="s">
        <v>35</v>
      </c>
      <c r="S5" s="4" t="s">
        <v>38</v>
      </c>
    </row>
    <row r="6" ht="18.75" customHeight="1" spans="1:19">
      <c r="A6" s="4"/>
      <c r="B6" s="4"/>
      <c r="C6" s="4"/>
      <c r="D6" s="4" t="s">
        <v>32</v>
      </c>
      <c r="E6" s="4"/>
      <c r="F6" s="4"/>
      <c r="G6" s="4"/>
      <c r="H6" s="4"/>
      <c r="I6" s="7" t="s">
        <v>32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43</v>
      </c>
      <c r="O6" s="4"/>
      <c r="P6" s="29"/>
      <c r="Q6" s="29"/>
      <c r="R6" s="29"/>
      <c r="S6" s="29"/>
    </row>
    <row r="7" ht="25" customHeight="1" spans="1:19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</row>
    <row r="8" ht="25" customHeight="1" spans="1:19">
      <c r="A8" s="10" t="s">
        <v>63</v>
      </c>
      <c r="B8" s="4" t="s">
        <v>64</v>
      </c>
      <c r="C8" s="6">
        <v>941991.99</v>
      </c>
      <c r="D8" s="6">
        <v>941991.99</v>
      </c>
      <c r="E8" s="6">
        <v>941991.99</v>
      </c>
      <c r="F8" s="6"/>
      <c r="G8" s="6"/>
      <c r="H8" s="6"/>
      <c r="I8" s="6"/>
      <c r="J8" s="6" t="s">
        <v>65</v>
      </c>
      <c r="K8" s="6" t="s">
        <v>65</v>
      </c>
      <c r="L8" s="6" t="s">
        <v>65</v>
      </c>
      <c r="M8" s="6" t="s">
        <v>65</v>
      </c>
      <c r="N8" s="6" t="s">
        <v>65</v>
      </c>
      <c r="O8" s="6"/>
      <c r="P8" s="6" t="s">
        <v>65</v>
      </c>
      <c r="Q8" s="6" t="s">
        <v>65</v>
      </c>
      <c r="R8" s="6" t="s">
        <v>65</v>
      </c>
      <c r="S8" s="6" t="s">
        <v>65</v>
      </c>
    </row>
    <row r="9" ht="25" customHeight="1" spans="1:19">
      <c r="A9" s="15" t="s">
        <v>66</v>
      </c>
      <c r="B9" s="16" t="s">
        <v>64</v>
      </c>
      <c r="C9" s="6">
        <v>941991.99</v>
      </c>
      <c r="D9" s="6">
        <v>941991.99</v>
      </c>
      <c r="E9" s="6">
        <v>941991.99</v>
      </c>
      <c r="F9" s="6"/>
      <c r="G9" s="6"/>
      <c r="H9" s="6"/>
      <c r="I9" s="6"/>
      <c r="J9" s="30"/>
      <c r="K9" s="30"/>
      <c r="L9" s="30"/>
      <c r="M9" s="30"/>
      <c r="N9" s="30"/>
      <c r="O9" s="6"/>
      <c r="P9" s="30"/>
      <c r="Q9" s="30"/>
      <c r="R9" s="30"/>
      <c r="S9" s="30"/>
    </row>
    <row r="10" ht="25" customHeight="1" spans="1:19">
      <c r="A10" s="4" t="s">
        <v>29</v>
      </c>
      <c r="B10" s="4"/>
      <c r="C10" s="6">
        <v>941991.99</v>
      </c>
      <c r="D10" s="6">
        <v>941991.99</v>
      </c>
      <c r="E10" s="6">
        <v>941991.99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</sheetData>
  <mergeCells count="18">
    <mergeCell ref="A2:S2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4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D4" sqref="$A4:$XFD22"/>
    </sheetView>
  </sheetViews>
  <sheetFormatPr defaultColWidth="8.85" defaultRowHeight="15" customHeight="1"/>
  <cols>
    <col min="1" max="15" width="28.575" customWidth="1"/>
  </cols>
  <sheetData>
    <row r="1" ht="18.75" customHeight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 t="s">
        <v>67</v>
      </c>
    </row>
    <row r="2" ht="37.5" customHeight="1" spans="1:15">
      <c r="A2" s="3" t="str">
        <f>"2025"&amp;"年部门支出预算表"</f>
        <v>2025年部门支出预算表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customHeight="1" spans="1:15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/>
      <c r="N3" s="9"/>
      <c r="O3" s="2" t="s">
        <v>68</v>
      </c>
    </row>
    <row r="4" ht="30" customHeight="1" spans="1:15">
      <c r="A4" s="4" t="s">
        <v>69</v>
      </c>
      <c r="B4" s="4" t="s">
        <v>70</v>
      </c>
      <c r="C4" s="4" t="s">
        <v>29</v>
      </c>
      <c r="D4" s="4" t="s">
        <v>33</v>
      </c>
      <c r="E4" s="4"/>
      <c r="F4" s="4"/>
      <c r="G4" s="4" t="s">
        <v>34</v>
      </c>
      <c r="H4" s="4" t="s">
        <v>35</v>
      </c>
      <c r="I4" s="4" t="s">
        <v>71</v>
      </c>
      <c r="J4" s="4" t="s">
        <v>72</v>
      </c>
      <c r="K4" s="4"/>
      <c r="L4" s="4"/>
      <c r="M4" s="4"/>
      <c r="N4" s="4"/>
      <c r="O4" s="4"/>
    </row>
    <row r="5" ht="30" customHeight="1" spans="1:15">
      <c r="A5" s="4"/>
      <c r="B5" s="4"/>
      <c r="C5" s="4"/>
      <c r="D5" s="4" t="s">
        <v>32</v>
      </c>
      <c r="E5" s="4" t="s">
        <v>73</v>
      </c>
      <c r="F5" s="4" t="s">
        <v>74</v>
      </c>
      <c r="G5" s="4"/>
      <c r="H5" s="4"/>
      <c r="I5" s="4"/>
      <c r="J5" s="4" t="s">
        <v>32</v>
      </c>
      <c r="K5" s="4" t="s">
        <v>75</v>
      </c>
      <c r="L5" s="4" t="s">
        <v>76</v>
      </c>
      <c r="M5" s="4" t="s">
        <v>77</v>
      </c>
      <c r="N5" s="4" t="s">
        <v>78</v>
      </c>
      <c r="O5" s="4" t="s">
        <v>79</v>
      </c>
    </row>
    <row r="6" ht="30" customHeight="1" spans="1:15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  <c r="I6" s="4" t="s">
        <v>52</v>
      </c>
      <c r="J6" s="4" t="s">
        <v>53</v>
      </c>
      <c r="K6" s="4" t="s">
        <v>54</v>
      </c>
      <c r="L6" s="4" t="s">
        <v>55</v>
      </c>
      <c r="M6" s="4" t="s">
        <v>56</v>
      </c>
      <c r="N6" s="4" t="s">
        <v>57</v>
      </c>
      <c r="O6" s="4" t="s">
        <v>58</v>
      </c>
    </row>
    <row r="7" ht="30" customHeight="1" spans="1:15">
      <c r="A7" s="10" t="s">
        <v>80</v>
      </c>
      <c r="B7" s="4" t="s">
        <v>81</v>
      </c>
      <c r="C7" s="6">
        <v>844558.76</v>
      </c>
      <c r="D7" s="6">
        <v>844558.76</v>
      </c>
      <c r="E7" s="6">
        <v>844558.76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ht="30" customHeight="1" spans="1:15">
      <c r="A8" s="15" t="s">
        <v>82</v>
      </c>
      <c r="B8" s="16" t="s">
        <v>83</v>
      </c>
      <c r="C8" s="6">
        <v>78206.08</v>
      </c>
      <c r="D8" s="6">
        <v>78206.08</v>
      </c>
      <c r="E8" s="6">
        <v>78206.08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ht="30" customHeight="1" spans="1:15">
      <c r="A9" s="17" t="s">
        <v>84</v>
      </c>
      <c r="B9" s="18" t="s">
        <v>85</v>
      </c>
      <c r="C9" s="6">
        <v>1200</v>
      </c>
      <c r="D9" s="6">
        <v>1200</v>
      </c>
      <c r="E9" s="6">
        <v>1200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ht="30" customHeight="1" spans="1:15">
      <c r="A10" s="17" t="s">
        <v>86</v>
      </c>
      <c r="B10" s="18" t="s">
        <v>87</v>
      </c>
      <c r="C10" s="6">
        <v>77006.08</v>
      </c>
      <c r="D10" s="6">
        <v>77006.08</v>
      </c>
      <c r="E10" s="6">
        <v>77006.08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0" customHeight="1" spans="1:15">
      <c r="A11" s="15" t="s">
        <v>88</v>
      </c>
      <c r="B11" s="16" t="s">
        <v>89</v>
      </c>
      <c r="C11" s="6">
        <v>765705</v>
      </c>
      <c r="D11" s="6">
        <v>765705</v>
      </c>
      <c r="E11" s="6">
        <v>765705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0" customHeight="1" spans="1:15">
      <c r="A12" s="17" t="s">
        <v>90</v>
      </c>
      <c r="B12" s="18" t="s">
        <v>91</v>
      </c>
      <c r="C12" s="6">
        <v>765705</v>
      </c>
      <c r="D12" s="6">
        <v>765705</v>
      </c>
      <c r="E12" s="6">
        <v>765705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0" customHeight="1" spans="1:15">
      <c r="A13" s="15" t="s">
        <v>92</v>
      </c>
      <c r="B13" s="16" t="s">
        <v>93</v>
      </c>
      <c r="C13" s="6">
        <v>647.68</v>
      </c>
      <c r="D13" s="6">
        <v>647.68</v>
      </c>
      <c r="E13" s="6">
        <v>647.68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0" customHeight="1" spans="1:15">
      <c r="A14" s="17" t="s">
        <v>94</v>
      </c>
      <c r="B14" s="18" t="s">
        <v>93</v>
      </c>
      <c r="C14" s="6">
        <v>647.68</v>
      </c>
      <c r="D14" s="6">
        <v>647.68</v>
      </c>
      <c r="E14" s="6">
        <v>647.68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ht="30" customHeight="1" spans="1:15">
      <c r="A15" s="10" t="s">
        <v>95</v>
      </c>
      <c r="B15" s="4" t="s">
        <v>96</v>
      </c>
      <c r="C15" s="6">
        <v>29746.99</v>
      </c>
      <c r="D15" s="6">
        <v>29746.99</v>
      </c>
      <c r="E15" s="6">
        <v>29746.99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ht="30" customHeight="1" spans="1:15">
      <c r="A16" s="15" t="s">
        <v>97</v>
      </c>
      <c r="B16" s="16" t="s">
        <v>98</v>
      </c>
      <c r="C16" s="6">
        <v>29746.99</v>
      </c>
      <c r="D16" s="6">
        <v>29746.99</v>
      </c>
      <c r="E16" s="6">
        <v>29746.99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30" customHeight="1" spans="1:15">
      <c r="A17" s="17" t="s">
        <v>99</v>
      </c>
      <c r="B17" s="18" t="s">
        <v>100</v>
      </c>
      <c r="C17" s="6">
        <v>27821.84</v>
      </c>
      <c r="D17" s="6">
        <v>27821.84</v>
      </c>
      <c r="E17" s="6">
        <v>27821.84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ht="30" customHeight="1" spans="1:15">
      <c r="A18" s="17" t="s">
        <v>101</v>
      </c>
      <c r="B18" s="18" t="s">
        <v>102</v>
      </c>
      <c r="C18" s="6">
        <v>1925.15</v>
      </c>
      <c r="D18" s="6">
        <v>1925.15</v>
      </c>
      <c r="E18" s="6">
        <v>1925.15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30" customHeight="1" spans="1:15">
      <c r="A19" s="10" t="s">
        <v>103</v>
      </c>
      <c r="B19" s="4" t="s">
        <v>104</v>
      </c>
      <c r="C19" s="6">
        <v>67686.24</v>
      </c>
      <c r="D19" s="6">
        <v>67686.24</v>
      </c>
      <c r="E19" s="6">
        <v>67686.24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ht="30" customHeight="1" spans="1:15">
      <c r="A20" s="15" t="s">
        <v>105</v>
      </c>
      <c r="B20" s="16" t="s">
        <v>106</v>
      </c>
      <c r="C20" s="6">
        <v>67686.24</v>
      </c>
      <c r="D20" s="6">
        <v>67686.24</v>
      </c>
      <c r="E20" s="6">
        <v>67686.24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30" customHeight="1" spans="1:15">
      <c r="A21" s="17" t="s">
        <v>107</v>
      </c>
      <c r="B21" s="18" t="s">
        <v>108</v>
      </c>
      <c r="C21" s="6">
        <v>67686.24</v>
      </c>
      <c r="D21" s="6">
        <v>67686.24</v>
      </c>
      <c r="E21" s="6">
        <v>67686.24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ht="30" customHeight="1" spans="1:15">
      <c r="A22" s="4" t="s">
        <v>109</v>
      </c>
      <c r="B22" s="4" t="s">
        <v>109</v>
      </c>
      <c r="C22" s="6">
        <v>941991.99</v>
      </c>
      <c r="D22" s="6">
        <v>941991.99</v>
      </c>
      <c r="E22" s="6">
        <v>941991.99</v>
      </c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3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1.425" customWidth="1"/>
  </cols>
  <sheetData>
    <row r="1" ht="18.75" customHeight="1" spans="1:4">
      <c r="A1" s="19"/>
      <c r="B1" s="19"/>
      <c r="C1" s="19"/>
      <c r="D1" s="20" t="s">
        <v>110</v>
      </c>
    </row>
    <row r="2" ht="31.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ht="18.75" customHeight="1" spans="1:4">
      <c r="A3" s="1" t="str">
        <f>"单位名称："&amp;"彝良县红十字会"</f>
        <v>单位名称：彝良县红十字会</v>
      </c>
      <c r="B3" s="1"/>
      <c r="C3" s="1"/>
      <c r="D3" s="2" t="s">
        <v>1</v>
      </c>
    </row>
    <row r="4" ht="18.75" customHeight="1" spans="1:4">
      <c r="A4" s="4" t="s">
        <v>2</v>
      </c>
      <c r="B4" s="4"/>
      <c r="C4" s="4" t="s">
        <v>3</v>
      </c>
      <c r="D4" s="4"/>
    </row>
    <row r="5" ht="18.75" customHeight="1" spans="1:4">
      <c r="A5" s="4" t="s">
        <v>4</v>
      </c>
      <c r="B5" s="4" t="s">
        <v>5</v>
      </c>
      <c r="C5" s="4" t="s">
        <v>111</v>
      </c>
      <c r="D5" s="4" t="s">
        <v>5</v>
      </c>
    </row>
    <row r="6" ht="18.75" customHeight="1" spans="1:4">
      <c r="A6" s="21" t="s">
        <v>112</v>
      </c>
      <c r="B6" s="6">
        <v>941991.99</v>
      </c>
      <c r="C6" s="21" t="s">
        <v>113</v>
      </c>
      <c r="D6" s="6">
        <v>941991.99</v>
      </c>
    </row>
    <row r="7" ht="18.75" customHeight="1" spans="1:4">
      <c r="A7" s="22" t="s">
        <v>114</v>
      </c>
      <c r="B7" s="6">
        <v>941991.99</v>
      </c>
      <c r="C7" s="23" t="str">
        <f>"（"&amp;"一"&amp;"）、"&amp;"社会保障和就业支出"</f>
        <v>（一）、社会保障和就业支出</v>
      </c>
      <c r="D7" s="6">
        <v>844558.76</v>
      </c>
    </row>
    <row r="8" ht="18.75" customHeight="1" spans="1:4">
      <c r="A8" s="22" t="s">
        <v>115</v>
      </c>
      <c r="B8" s="6"/>
      <c r="C8" s="23" t="str">
        <f>"（"&amp;"二"&amp;"）、"&amp;"卫生健康支出"</f>
        <v>（二）、卫生健康支出</v>
      </c>
      <c r="D8" s="6">
        <v>29746.99</v>
      </c>
    </row>
    <row r="9" ht="18.75" customHeight="1" spans="1:4">
      <c r="A9" s="22" t="s">
        <v>116</v>
      </c>
      <c r="B9" s="6"/>
      <c r="C9" s="23" t="str">
        <f>"（"&amp;"三"&amp;"）、"&amp;"住房保障支出"</f>
        <v>（三）、住房保障支出</v>
      </c>
      <c r="D9" s="6">
        <v>67686.24</v>
      </c>
    </row>
    <row r="10" ht="18.75" customHeight="1" spans="1:4">
      <c r="A10" s="21" t="s">
        <v>117</v>
      </c>
      <c r="B10" s="6"/>
      <c r="C10" s="24"/>
      <c r="D10" s="6"/>
    </row>
    <row r="11" ht="18.75" customHeight="1" spans="1:4">
      <c r="A11" s="22" t="s">
        <v>114</v>
      </c>
      <c r="B11" s="6"/>
      <c r="C11" s="24"/>
      <c r="D11" s="6"/>
    </row>
    <row r="12" ht="18.75" customHeight="1" spans="1:4">
      <c r="A12" s="22" t="s">
        <v>115</v>
      </c>
      <c r="B12" s="6"/>
      <c r="C12" s="24"/>
      <c r="D12" s="6"/>
    </row>
    <row r="13" ht="18.75" customHeight="1" spans="1:4">
      <c r="A13" s="22" t="s">
        <v>116</v>
      </c>
      <c r="B13" s="6"/>
      <c r="C13" s="24"/>
      <c r="D13" s="6"/>
    </row>
    <row r="14" ht="18.75" customHeight="1" spans="1:4">
      <c r="A14" s="22"/>
      <c r="B14" s="6"/>
      <c r="C14" s="22" t="s">
        <v>118</v>
      </c>
      <c r="D14" s="6"/>
    </row>
    <row r="15" ht="18.75" customHeight="1" spans="1:4">
      <c r="A15" s="25" t="s">
        <v>119</v>
      </c>
      <c r="B15" s="26">
        <v>941991.99</v>
      </c>
      <c r="C15" s="25" t="s">
        <v>25</v>
      </c>
      <c r="D15" s="26">
        <v>941991.99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B11" sqref="B11"/>
    </sheetView>
  </sheetViews>
  <sheetFormatPr defaultColWidth="8.85" defaultRowHeight="15" customHeight="1" outlineLevelCol="6"/>
  <cols>
    <col min="1" max="7" width="28.575" customWidth="1"/>
  </cols>
  <sheetData>
    <row r="1" ht="18.75" customHeight="1" spans="1:7">
      <c r="A1" s="9"/>
      <c r="B1" s="9"/>
      <c r="C1" s="9"/>
      <c r="D1" s="9"/>
      <c r="E1" s="9"/>
      <c r="F1" s="9"/>
      <c r="G1" s="2" t="s">
        <v>120</v>
      </c>
    </row>
    <row r="2" ht="30.75" customHeight="1" spans="1:7">
      <c r="A2" s="13" t="str">
        <f>"2025"&amp;"年一般公共预算支出预算表（按功能科目分类）"</f>
        <v>2025年一般公共预算支出预算表（按功能科目分类）</v>
      </c>
      <c r="B2" s="13"/>
      <c r="C2" s="13"/>
      <c r="D2" s="13"/>
      <c r="E2" s="13"/>
      <c r="F2" s="13"/>
      <c r="G2" s="13"/>
    </row>
    <row r="3" ht="18.75" customHeight="1" spans="1:7">
      <c r="A3" s="1" t="str">
        <f>"单位名称:"&amp;"彝良县红十字会"</f>
        <v>单位名称:彝良县红十字会</v>
      </c>
      <c r="B3" s="9"/>
      <c r="C3" s="9"/>
      <c r="D3" s="9"/>
      <c r="E3" s="9"/>
      <c r="F3" s="9"/>
      <c r="G3" s="2" t="s">
        <v>68</v>
      </c>
    </row>
    <row r="4" ht="18.75" customHeight="1" spans="1:7">
      <c r="A4" s="4" t="s">
        <v>121</v>
      </c>
      <c r="B4" s="4"/>
      <c r="C4" s="4" t="s">
        <v>29</v>
      </c>
      <c r="D4" s="4" t="s">
        <v>73</v>
      </c>
      <c r="E4" s="4"/>
      <c r="F4" s="4"/>
      <c r="G4" s="4" t="s">
        <v>74</v>
      </c>
    </row>
    <row r="5" ht="18.75" customHeight="1" spans="1:7">
      <c r="A5" s="4" t="s">
        <v>69</v>
      </c>
      <c r="B5" s="4" t="s">
        <v>70</v>
      </c>
      <c r="C5" s="4"/>
      <c r="D5" s="4" t="s">
        <v>32</v>
      </c>
      <c r="E5" s="4" t="s">
        <v>122</v>
      </c>
      <c r="F5" s="4" t="s">
        <v>123</v>
      </c>
      <c r="G5" s="4"/>
    </row>
    <row r="6" ht="18.75" customHeight="1" spans="1:7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</row>
    <row r="7" ht="18.75" customHeight="1" spans="1:7">
      <c r="A7" s="10" t="s">
        <v>80</v>
      </c>
      <c r="B7" s="4" t="s">
        <v>81</v>
      </c>
      <c r="C7" s="6">
        <v>844558.76</v>
      </c>
      <c r="D7" s="6">
        <v>844558.76</v>
      </c>
      <c r="E7" s="6">
        <v>721581.76</v>
      </c>
      <c r="F7" s="6">
        <v>122977</v>
      </c>
      <c r="G7" s="6"/>
    </row>
    <row r="8" ht="18.75" customHeight="1" spans="1:7">
      <c r="A8" s="15" t="s">
        <v>82</v>
      </c>
      <c r="B8" s="16" t="s">
        <v>83</v>
      </c>
      <c r="C8" s="6">
        <v>78206.08</v>
      </c>
      <c r="D8" s="6">
        <v>78206.08</v>
      </c>
      <c r="E8" s="6">
        <v>78206.08</v>
      </c>
      <c r="F8" s="6"/>
      <c r="G8" s="6"/>
    </row>
    <row r="9" ht="18.75" customHeight="1" spans="1:7">
      <c r="A9" s="17" t="s">
        <v>84</v>
      </c>
      <c r="B9" s="18" t="s">
        <v>85</v>
      </c>
      <c r="C9" s="6">
        <v>1200</v>
      </c>
      <c r="D9" s="6">
        <v>1200</v>
      </c>
      <c r="E9" s="6">
        <v>1200</v>
      </c>
      <c r="F9" s="6"/>
      <c r="G9" s="6"/>
    </row>
    <row r="10" ht="18.75" customHeight="1" spans="1:7">
      <c r="A10" s="17" t="s">
        <v>86</v>
      </c>
      <c r="B10" s="18" t="s">
        <v>87</v>
      </c>
      <c r="C10" s="6">
        <v>77006.08</v>
      </c>
      <c r="D10" s="6">
        <v>77006.08</v>
      </c>
      <c r="E10" s="6">
        <v>77006.08</v>
      </c>
      <c r="F10" s="6"/>
      <c r="G10" s="6"/>
    </row>
    <row r="11" ht="18.75" customHeight="1" spans="1:7">
      <c r="A11" s="15" t="s">
        <v>88</v>
      </c>
      <c r="B11" s="16" t="s">
        <v>89</v>
      </c>
      <c r="C11" s="6">
        <v>765705</v>
      </c>
      <c r="D11" s="6">
        <v>765705</v>
      </c>
      <c r="E11" s="6">
        <v>642728</v>
      </c>
      <c r="F11" s="6">
        <v>122977</v>
      </c>
      <c r="G11" s="6"/>
    </row>
    <row r="12" ht="18.75" customHeight="1" spans="1:7">
      <c r="A12" s="17" t="s">
        <v>90</v>
      </c>
      <c r="B12" s="18" t="s">
        <v>91</v>
      </c>
      <c r="C12" s="6">
        <v>765705</v>
      </c>
      <c r="D12" s="6">
        <v>765705</v>
      </c>
      <c r="E12" s="6">
        <v>642728</v>
      </c>
      <c r="F12" s="6">
        <v>122977</v>
      </c>
      <c r="G12" s="6"/>
    </row>
    <row r="13" ht="18.75" customHeight="1" spans="1:7">
      <c r="A13" s="15" t="s">
        <v>92</v>
      </c>
      <c r="B13" s="16" t="s">
        <v>93</v>
      </c>
      <c r="C13" s="6">
        <v>647.68</v>
      </c>
      <c r="D13" s="6">
        <v>647.68</v>
      </c>
      <c r="E13" s="6">
        <v>647.68</v>
      </c>
      <c r="F13" s="6"/>
      <c r="G13" s="6"/>
    </row>
    <row r="14" ht="18.75" customHeight="1" spans="1:7">
      <c r="A14" s="17" t="s">
        <v>94</v>
      </c>
      <c r="B14" s="18" t="s">
        <v>93</v>
      </c>
      <c r="C14" s="6">
        <v>647.68</v>
      </c>
      <c r="D14" s="6">
        <v>647.68</v>
      </c>
      <c r="E14" s="6">
        <v>647.68</v>
      </c>
      <c r="F14" s="6"/>
      <c r="G14" s="6"/>
    </row>
    <row r="15" ht="18.75" customHeight="1" spans="1:7">
      <c r="A15" s="10" t="s">
        <v>95</v>
      </c>
      <c r="B15" s="4" t="s">
        <v>96</v>
      </c>
      <c r="C15" s="6">
        <v>29746.99</v>
      </c>
      <c r="D15" s="6">
        <v>29746.99</v>
      </c>
      <c r="E15" s="6">
        <v>29746.99</v>
      </c>
      <c r="F15" s="6"/>
      <c r="G15" s="6"/>
    </row>
    <row r="16" ht="18.75" customHeight="1" spans="1:7">
      <c r="A16" s="15" t="s">
        <v>97</v>
      </c>
      <c r="B16" s="16" t="s">
        <v>98</v>
      </c>
      <c r="C16" s="6">
        <v>29746.99</v>
      </c>
      <c r="D16" s="6">
        <v>29746.99</v>
      </c>
      <c r="E16" s="6">
        <v>29746.99</v>
      </c>
      <c r="F16" s="6"/>
      <c r="G16" s="6"/>
    </row>
    <row r="17" ht="18.75" customHeight="1" spans="1:7">
      <c r="A17" s="17" t="s">
        <v>99</v>
      </c>
      <c r="B17" s="18" t="s">
        <v>100</v>
      </c>
      <c r="C17" s="6">
        <v>27821.84</v>
      </c>
      <c r="D17" s="6">
        <v>27821.84</v>
      </c>
      <c r="E17" s="6">
        <v>27821.84</v>
      </c>
      <c r="F17" s="6"/>
      <c r="G17" s="6"/>
    </row>
    <row r="18" ht="18.75" customHeight="1" spans="1:7">
      <c r="A18" s="17" t="s">
        <v>101</v>
      </c>
      <c r="B18" s="18" t="s">
        <v>102</v>
      </c>
      <c r="C18" s="6">
        <v>1925.15</v>
      </c>
      <c r="D18" s="6">
        <v>1925.15</v>
      </c>
      <c r="E18" s="6">
        <v>1925.15</v>
      </c>
      <c r="F18" s="6"/>
      <c r="G18" s="6"/>
    </row>
    <row r="19" ht="18.75" customHeight="1" spans="1:7">
      <c r="A19" s="10" t="s">
        <v>103</v>
      </c>
      <c r="B19" s="4" t="s">
        <v>104</v>
      </c>
      <c r="C19" s="6">
        <v>67686.24</v>
      </c>
      <c r="D19" s="6">
        <v>67686.24</v>
      </c>
      <c r="E19" s="6">
        <v>67686.24</v>
      </c>
      <c r="F19" s="6"/>
      <c r="G19" s="6"/>
    </row>
    <row r="20" ht="18.75" customHeight="1" spans="1:7">
      <c r="A20" s="15" t="s">
        <v>105</v>
      </c>
      <c r="B20" s="16" t="s">
        <v>106</v>
      </c>
      <c r="C20" s="6">
        <v>67686.24</v>
      </c>
      <c r="D20" s="6">
        <v>67686.24</v>
      </c>
      <c r="E20" s="6">
        <v>67686.24</v>
      </c>
      <c r="F20" s="6"/>
      <c r="G20" s="6"/>
    </row>
    <row r="21" ht="18.75" customHeight="1" spans="1:7">
      <c r="A21" s="17" t="s">
        <v>107</v>
      </c>
      <c r="B21" s="18" t="s">
        <v>108</v>
      </c>
      <c r="C21" s="6">
        <v>67686.24</v>
      </c>
      <c r="D21" s="6">
        <v>67686.24</v>
      </c>
      <c r="E21" s="6">
        <v>67686.24</v>
      </c>
      <c r="F21" s="6"/>
      <c r="G21" s="6"/>
    </row>
    <row r="22" ht="18.75" customHeight="1" spans="1:7">
      <c r="A22" s="4" t="s">
        <v>109</v>
      </c>
      <c r="B22" s="4" t="s">
        <v>109</v>
      </c>
      <c r="C22" s="6">
        <v>941991.99</v>
      </c>
      <c r="D22" s="6">
        <v>941991.99</v>
      </c>
      <c r="E22" s="6">
        <v>819014.99</v>
      </c>
      <c r="F22" s="6">
        <v>122977</v>
      </c>
      <c r="G22" s="6"/>
    </row>
  </sheetData>
  <mergeCells count="6">
    <mergeCell ref="A2:G2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1" width="25.275" customWidth="1"/>
    <col min="2" max="2" width="24.1333333333333" customWidth="1"/>
    <col min="3" max="3" width="24.8416666666667" customWidth="1"/>
    <col min="4" max="4" width="25.275" customWidth="1"/>
    <col min="5" max="5" width="23.275" customWidth="1"/>
    <col min="6" max="6" width="28.575" customWidth="1"/>
  </cols>
  <sheetData>
    <row r="1" ht="18.75" customHeight="1" spans="1:6">
      <c r="A1" s="1"/>
      <c r="B1" s="1"/>
      <c r="C1" s="1"/>
      <c r="D1" s="1"/>
      <c r="E1" s="1"/>
      <c r="F1" s="2" t="s">
        <v>124</v>
      </c>
    </row>
    <row r="2" ht="42.75" customHeight="1" spans="1:6">
      <c r="A2" s="3" t="str">
        <f>"2025"&amp;"年一般公共预算“三公”经费支出预算表"</f>
        <v>2025年一般公共预算“三公”经费支出预算表</v>
      </c>
      <c r="B2" s="3"/>
      <c r="C2" s="3"/>
      <c r="D2" s="3"/>
      <c r="E2" s="3"/>
      <c r="F2" s="3"/>
    </row>
    <row r="3" ht="18.75" customHeight="1" spans="1:6">
      <c r="A3" s="1" t="str">
        <f>"单位名称："&amp;"彝良县红十字会"</f>
        <v>单位名称：彝良县红十字会</v>
      </c>
      <c r="B3" s="1"/>
      <c r="C3" s="1"/>
      <c r="D3" s="1"/>
      <c r="E3" s="1"/>
      <c r="F3" s="2" t="s">
        <v>68</v>
      </c>
    </row>
    <row r="4" ht="18.75" customHeight="1" spans="1:6">
      <c r="A4" s="4" t="s">
        <v>125</v>
      </c>
      <c r="B4" s="4" t="s">
        <v>126</v>
      </c>
      <c r="C4" s="4" t="s">
        <v>127</v>
      </c>
      <c r="D4" s="4"/>
      <c r="E4" s="4"/>
      <c r="F4" s="4" t="s">
        <v>128</v>
      </c>
    </row>
    <row r="5" ht="18.75" customHeight="1" spans="1:6">
      <c r="A5" s="4"/>
      <c r="B5" s="4"/>
      <c r="C5" s="4" t="s">
        <v>32</v>
      </c>
      <c r="D5" s="4" t="s">
        <v>129</v>
      </c>
      <c r="E5" s="4" t="s">
        <v>130</v>
      </c>
      <c r="F5" s="4"/>
    </row>
    <row r="6" ht="18.75" customHeight="1" spans="1:6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</row>
    <row r="7" ht="18.75" customHeight="1" spans="1:6">
      <c r="A7" s="6">
        <v>2700</v>
      </c>
      <c r="B7" s="6"/>
      <c r="C7" s="6"/>
      <c r="D7" s="6"/>
      <c r="E7" s="6"/>
      <c r="F7" s="6">
        <v>2700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8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A6" workbookViewId="0">
      <selection activeCell="A8" sqref="$A8:$XFD39"/>
    </sheetView>
  </sheetViews>
  <sheetFormatPr defaultColWidth="8.85" defaultRowHeight="15" customHeight="1"/>
  <cols>
    <col min="1" max="1" width="13.8416666666667" customWidth="1"/>
    <col min="2" max="2" width="18.75" customWidth="1"/>
    <col min="3" max="3" width="22.125" customWidth="1"/>
    <col min="4" max="4" width="14.4166666666667" customWidth="1"/>
    <col min="5" max="5" width="28.125" customWidth="1"/>
    <col min="6" max="6" width="13.7" customWidth="1"/>
    <col min="7" max="7" width="25.125" customWidth="1"/>
    <col min="8" max="8" width="16.4166666666667" customWidth="1"/>
    <col min="9" max="9" width="16.275" customWidth="1"/>
    <col min="10" max="10" width="9.41666666666667" customWidth="1"/>
    <col min="11" max="11" width="9.275" customWidth="1"/>
    <col min="12" max="12" width="11.8416666666667" customWidth="1"/>
    <col min="13" max="13" width="12.275" customWidth="1"/>
    <col min="14" max="14" width="13.9833333333333" customWidth="1"/>
    <col min="15" max="15" width="15.1333333333333" customWidth="1"/>
    <col min="16" max="17" width="15.8416666666667" customWidth="1"/>
    <col min="18" max="18" width="13.4166666666667" customWidth="1"/>
    <col min="19" max="19" width="14.8416666666667" customWidth="1"/>
    <col min="20" max="20" width="15.9833333333333" customWidth="1"/>
    <col min="21" max="21" width="15.4166666666667" customWidth="1"/>
    <col min="22" max="22" width="15.9833333333333" customWidth="1"/>
    <col min="23" max="23" width="13.841666666666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1"/>
      <c r="U1" s="11"/>
      <c r="V1" s="11"/>
      <c r="W1" s="12" t="s">
        <v>131</v>
      </c>
    </row>
    <row r="2" ht="34.5" customHeight="1" spans="1:23">
      <c r="A2" s="3" t="str">
        <f>"2025"&amp;"年部门基本支出预算表"</f>
        <v>2025年部门基本支出预算表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.75" customHeight="1" spans="1:23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"/>
      <c r="U3" s="11"/>
      <c r="V3" s="11"/>
      <c r="W3" s="12" t="s">
        <v>68</v>
      </c>
    </row>
    <row r="4" ht="18.75" customHeight="1" spans="1:23">
      <c r="A4" s="4" t="s">
        <v>132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7"/>
      <c r="U4" s="7"/>
      <c r="V4" s="7"/>
      <c r="W4" s="7"/>
    </row>
    <row r="5" ht="18.75" customHeight="1" spans="1:23">
      <c r="A5" s="4"/>
      <c r="B5" s="4"/>
      <c r="C5" s="4"/>
      <c r="D5" s="4"/>
      <c r="E5" s="4"/>
      <c r="F5" s="4"/>
      <c r="G5" s="4"/>
      <c r="H5" s="4" t="s">
        <v>29</v>
      </c>
      <c r="I5" s="4" t="s">
        <v>33</v>
      </c>
      <c r="J5" s="4"/>
      <c r="K5" s="4"/>
      <c r="L5" s="4"/>
      <c r="M5" s="4"/>
      <c r="N5" s="4" t="s">
        <v>140</v>
      </c>
      <c r="O5" s="4"/>
      <c r="P5" s="4"/>
      <c r="Q5" s="4" t="s">
        <v>36</v>
      </c>
      <c r="R5" s="4" t="s">
        <v>72</v>
      </c>
      <c r="S5" s="4"/>
      <c r="T5" s="7"/>
      <c r="U5" s="7"/>
      <c r="V5" s="7"/>
      <c r="W5" s="7"/>
    </row>
    <row r="6" ht="18.75" customHeight="1" spans="1:23">
      <c r="A6" s="4"/>
      <c r="B6" s="4"/>
      <c r="C6" s="4"/>
      <c r="D6" s="4"/>
      <c r="E6" s="4"/>
      <c r="F6" s="4"/>
      <c r="G6" s="4"/>
      <c r="H6" s="4"/>
      <c r="I6" s="4" t="s">
        <v>141</v>
      </c>
      <c r="J6" s="4" t="s">
        <v>142</v>
      </c>
      <c r="K6" s="4" t="s">
        <v>143</v>
      </c>
      <c r="L6" s="4" t="s">
        <v>144</v>
      </c>
      <c r="M6" s="4" t="s">
        <v>145</v>
      </c>
      <c r="N6" s="4" t="s">
        <v>33</v>
      </c>
      <c r="O6" s="4" t="s">
        <v>34</v>
      </c>
      <c r="P6" s="4" t="s">
        <v>35</v>
      </c>
      <c r="Q6" s="4"/>
      <c r="R6" s="4" t="s">
        <v>32</v>
      </c>
      <c r="S6" s="4" t="s">
        <v>39</v>
      </c>
      <c r="T6" s="7" t="s">
        <v>40</v>
      </c>
      <c r="U6" s="7" t="s">
        <v>41</v>
      </c>
      <c r="V6" s="7" t="s">
        <v>42</v>
      </c>
      <c r="W6" s="7" t="s">
        <v>43</v>
      </c>
    </row>
    <row r="7" ht="18.75" customHeight="1" spans="1:2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/>
      <c r="U7" s="7"/>
      <c r="V7" s="7"/>
      <c r="W7" s="7"/>
    </row>
    <row r="8" ht="25" customHeight="1" spans="1:23">
      <c r="A8" s="4" t="s">
        <v>44</v>
      </c>
      <c r="B8" s="4" t="s">
        <v>45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52</v>
      </c>
      <c r="J8" s="4" t="s">
        <v>53</v>
      </c>
      <c r="K8" s="4" t="s">
        <v>54</v>
      </c>
      <c r="L8" s="4" t="s">
        <v>55</v>
      </c>
      <c r="M8" s="4" t="s">
        <v>56</v>
      </c>
      <c r="N8" s="4" t="s">
        <v>57</v>
      </c>
      <c r="O8" s="4" t="s">
        <v>58</v>
      </c>
      <c r="P8" s="4" t="s">
        <v>59</v>
      </c>
      <c r="Q8" s="4" t="s">
        <v>60</v>
      </c>
      <c r="R8" s="4" t="s">
        <v>61</v>
      </c>
      <c r="S8" s="4" t="s">
        <v>62</v>
      </c>
      <c r="T8" s="4" t="s">
        <v>146</v>
      </c>
      <c r="U8" s="4" t="s">
        <v>147</v>
      </c>
      <c r="V8" s="4" t="s">
        <v>148</v>
      </c>
      <c r="W8" s="4" t="s">
        <v>149</v>
      </c>
    </row>
    <row r="9" ht="25" customHeight="1" spans="1:23">
      <c r="A9" s="4" t="s">
        <v>64</v>
      </c>
      <c r="B9" s="4"/>
      <c r="C9" s="4"/>
      <c r="D9" s="4"/>
      <c r="E9" s="4"/>
      <c r="F9" s="4"/>
      <c r="G9" s="4"/>
      <c r="H9" s="6">
        <v>941991.99</v>
      </c>
      <c r="I9" s="6">
        <v>941991.99</v>
      </c>
      <c r="J9" s="6"/>
      <c r="K9" s="6"/>
      <c r="L9" s="6">
        <v>941991.99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25" customHeight="1" spans="1:23">
      <c r="A10" s="4"/>
      <c r="B10" s="4" t="s">
        <v>150</v>
      </c>
      <c r="C10" s="4" t="s">
        <v>151</v>
      </c>
      <c r="D10" s="4"/>
      <c r="E10" s="4"/>
      <c r="F10" s="4"/>
      <c r="G10" s="4"/>
      <c r="H10" s="6">
        <v>539188</v>
      </c>
      <c r="I10" s="6">
        <v>539188</v>
      </c>
      <c r="J10" s="6"/>
      <c r="K10" s="6"/>
      <c r="L10" s="6">
        <v>539188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25" customHeight="1" spans="1:23">
      <c r="A11" s="4"/>
      <c r="B11" s="4"/>
      <c r="C11" s="4"/>
      <c r="D11" s="4" t="s">
        <v>90</v>
      </c>
      <c r="E11" s="4" t="s">
        <v>91</v>
      </c>
      <c r="F11" s="4" t="s">
        <v>152</v>
      </c>
      <c r="G11" s="4" t="s">
        <v>153</v>
      </c>
      <c r="H11" s="6">
        <v>213312</v>
      </c>
      <c r="I11" s="6">
        <v>213312</v>
      </c>
      <c r="J11" s="6"/>
      <c r="K11" s="6"/>
      <c r="L11" s="6">
        <v>213312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25" customHeight="1" spans="1:23">
      <c r="A12" s="10"/>
      <c r="B12" s="10"/>
      <c r="C12" s="10"/>
      <c r="D12" s="4" t="s">
        <v>90</v>
      </c>
      <c r="E12" s="4" t="s">
        <v>91</v>
      </c>
      <c r="F12" s="4" t="s">
        <v>154</v>
      </c>
      <c r="G12" s="4" t="s">
        <v>155</v>
      </c>
      <c r="H12" s="6">
        <v>308100</v>
      </c>
      <c r="I12" s="6">
        <v>308100</v>
      </c>
      <c r="J12" s="10"/>
      <c r="K12" s="10"/>
      <c r="L12" s="6">
        <v>308100</v>
      </c>
      <c r="M12" s="10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25" customHeight="1" spans="1:23">
      <c r="A13" s="10"/>
      <c r="B13" s="10"/>
      <c r="C13" s="10"/>
      <c r="D13" s="4" t="s">
        <v>90</v>
      </c>
      <c r="E13" s="4" t="s">
        <v>91</v>
      </c>
      <c r="F13" s="4" t="s">
        <v>156</v>
      </c>
      <c r="G13" s="4" t="s">
        <v>157</v>
      </c>
      <c r="H13" s="6">
        <v>17776</v>
      </c>
      <c r="I13" s="6">
        <v>17776</v>
      </c>
      <c r="J13" s="10"/>
      <c r="K13" s="10"/>
      <c r="L13" s="6">
        <v>17776</v>
      </c>
      <c r="M13" s="10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25" customHeight="1" spans="1:23">
      <c r="A14" s="10"/>
      <c r="B14" s="4" t="s">
        <v>158</v>
      </c>
      <c r="C14" s="4" t="s">
        <v>159</v>
      </c>
      <c r="D14" s="10"/>
      <c r="E14" s="10"/>
      <c r="F14" s="10"/>
      <c r="G14" s="10"/>
      <c r="H14" s="6">
        <v>107400.75</v>
      </c>
      <c r="I14" s="6">
        <v>107400.75</v>
      </c>
      <c r="J14" s="10"/>
      <c r="K14" s="10"/>
      <c r="L14" s="6">
        <v>107400.75</v>
      </c>
      <c r="M14" s="10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25" customHeight="1" spans="1:23">
      <c r="A15" s="10"/>
      <c r="B15" s="10"/>
      <c r="C15" s="10"/>
      <c r="D15" s="4" t="s">
        <v>86</v>
      </c>
      <c r="E15" s="4" t="s">
        <v>87</v>
      </c>
      <c r="F15" s="4" t="s">
        <v>160</v>
      </c>
      <c r="G15" s="4" t="s">
        <v>161</v>
      </c>
      <c r="H15" s="6">
        <v>77006.08</v>
      </c>
      <c r="I15" s="6">
        <v>77006.08</v>
      </c>
      <c r="J15" s="10"/>
      <c r="K15" s="10"/>
      <c r="L15" s="6">
        <v>77006.08</v>
      </c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ht="25" customHeight="1" spans="1:23">
      <c r="A16" s="10"/>
      <c r="B16" s="10"/>
      <c r="C16" s="10"/>
      <c r="D16" s="4" t="s">
        <v>94</v>
      </c>
      <c r="E16" s="4" t="s">
        <v>93</v>
      </c>
      <c r="F16" s="4" t="s">
        <v>162</v>
      </c>
      <c r="G16" s="4" t="s">
        <v>163</v>
      </c>
      <c r="H16" s="6">
        <v>647.68</v>
      </c>
      <c r="I16" s="6">
        <v>647.68</v>
      </c>
      <c r="J16" s="10"/>
      <c r="K16" s="10"/>
      <c r="L16" s="6">
        <v>647.68</v>
      </c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ht="25" customHeight="1" spans="1:23">
      <c r="A17" s="10"/>
      <c r="B17" s="10"/>
      <c r="C17" s="10"/>
      <c r="D17" s="4" t="s">
        <v>99</v>
      </c>
      <c r="E17" s="4" t="s">
        <v>100</v>
      </c>
      <c r="F17" s="4" t="s">
        <v>164</v>
      </c>
      <c r="G17" s="4" t="s">
        <v>165</v>
      </c>
      <c r="H17" s="6">
        <v>27821.84</v>
      </c>
      <c r="I17" s="6">
        <v>27821.84</v>
      </c>
      <c r="J17" s="10"/>
      <c r="K17" s="10"/>
      <c r="L17" s="6">
        <v>27821.84</v>
      </c>
      <c r="M17" s="10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ht="25" customHeight="1" spans="1:23">
      <c r="A18" s="10"/>
      <c r="B18" s="10"/>
      <c r="C18" s="10"/>
      <c r="D18" s="4" t="s">
        <v>101</v>
      </c>
      <c r="E18" s="4" t="s">
        <v>102</v>
      </c>
      <c r="F18" s="4" t="s">
        <v>162</v>
      </c>
      <c r="G18" s="4" t="s">
        <v>163</v>
      </c>
      <c r="H18" s="6">
        <v>1925.15</v>
      </c>
      <c r="I18" s="6">
        <v>1925.15</v>
      </c>
      <c r="J18" s="10"/>
      <c r="K18" s="10"/>
      <c r="L18" s="6">
        <v>1925.15</v>
      </c>
      <c r="M18" s="10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ht="25" customHeight="1" spans="1:23">
      <c r="A19" s="10"/>
      <c r="B19" s="4" t="s">
        <v>166</v>
      </c>
      <c r="C19" s="4" t="s">
        <v>167</v>
      </c>
      <c r="D19" s="10"/>
      <c r="E19" s="10"/>
      <c r="F19" s="10"/>
      <c r="G19" s="10"/>
      <c r="H19" s="6">
        <v>28377</v>
      </c>
      <c r="I19" s="6">
        <v>28377</v>
      </c>
      <c r="J19" s="10"/>
      <c r="K19" s="10"/>
      <c r="L19" s="6">
        <v>28377</v>
      </c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ht="25" customHeight="1" spans="1:23">
      <c r="A20" s="10"/>
      <c r="B20" s="10"/>
      <c r="C20" s="10"/>
      <c r="D20" s="4" t="s">
        <v>90</v>
      </c>
      <c r="E20" s="4" t="s">
        <v>91</v>
      </c>
      <c r="F20" s="4" t="s">
        <v>168</v>
      </c>
      <c r="G20" s="4" t="s">
        <v>167</v>
      </c>
      <c r="H20" s="6">
        <v>28377</v>
      </c>
      <c r="I20" s="6">
        <v>28377</v>
      </c>
      <c r="J20" s="10"/>
      <c r="K20" s="10"/>
      <c r="L20" s="6">
        <v>28377</v>
      </c>
      <c r="M20" s="10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ht="25" customHeight="1" spans="1:23">
      <c r="A21" s="10"/>
      <c r="B21" s="4" t="s">
        <v>169</v>
      </c>
      <c r="C21" s="4" t="s">
        <v>170</v>
      </c>
      <c r="D21" s="10"/>
      <c r="E21" s="10"/>
      <c r="F21" s="10"/>
      <c r="G21" s="10"/>
      <c r="H21" s="6">
        <v>48100</v>
      </c>
      <c r="I21" s="6">
        <v>48100</v>
      </c>
      <c r="J21" s="10"/>
      <c r="K21" s="10"/>
      <c r="L21" s="6">
        <v>48100</v>
      </c>
      <c r="M21" s="10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ht="25" customHeight="1" spans="1:23">
      <c r="A22" s="10"/>
      <c r="B22" s="10"/>
      <c r="C22" s="10"/>
      <c r="D22" s="4" t="s">
        <v>90</v>
      </c>
      <c r="E22" s="4" t="s">
        <v>91</v>
      </c>
      <c r="F22" s="4" t="s">
        <v>171</v>
      </c>
      <c r="G22" s="4" t="s">
        <v>172</v>
      </c>
      <c r="H22" s="6">
        <v>35100</v>
      </c>
      <c r="I22" s="6">
        <v>35100</v>
      </c>
      <c r="J22" s="10"/>
      <c r="K22" s="10"/>
      <c r="L22" s="6">
        <v>35100</v>
      </c>
      <c r="M22" s="10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ht="25" customHeight="1" spans="1:23">
      <c r="A23" s="10"/>
      <c r="B23" s="10"/>
      <c r="C23" s="10"/>
      <c r="D23" s="4" t="s">
        <v>90</v>
      </c>
      <c r="E23" s="4" t="s">
        <v>91</v>
      </c>
      <c r="F23" s="4" t="s">
        <v>173</v>
      </c>
      <c r="G23" s="4" t="s">
        <v>174</v>
      </c>
      <c r="H23" s="6">
        <v>5000</v>
      </c>
      <c r="I23" s="6">
        <v>5000</v>
      </c>
      <c r="J23" s="10"/>
      <c r="K23" s="10"/>
      <c r="L23" s="6">
        <v>5000</v>
      </c>
      <c r="M23" s="10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ht="25" customHeight="1" spans="1:23">
      <c r="A24" s="10"/>
      <c r="B24" s="10"/>
      <c r="C24" s="10"/>
      <c r="D24" s="4" t="s">
        <v>90</v>
      </c>
      <c r="E24" s="4" t="s">
        <v>91</v>
      </c>
      <c r="F24" s="4" t="s">
        <v>175</v>
      </c>
      <c r="G24" s="4" t="s">
        <v>176</v>
      </c>
      <c r="H24" s="6">
        <v>8000</v>
      </c>
      <c r="I24" s="6">
        <v>8000</v>
      </c>
      <c r="J24" s="10"/>
      <c r="K24" s="10"/>
      <c r="L24" s="6">
        <v>8000</v>
      </c>
      <c r="M24" s="10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ht="25" customHeight="1" spans="1:23">
      <c r="A25" s="10"/>
      <c r="B25" s="4" t="s">
        <v>177</v>
      </c>
      <c r="C25" s="4" t="s">
        <v>128</v>
      </c>
      <c r="D25" s="10"/>
      <c r="E25" s="10"/>
      <c r="F25" s="10"/>
      <c r="G25" s="10"/>
      <c r="H25" s="6">
        <v>2700</v>
      </c>
      <c r="I25" s="6">
        <v>2700</v>
      </c>
      <c r="J25" s="10"/>
      <c r="K25" s="10"/>
      <c r="L25" s="6">
        <v>2700</v>
      </c>
      <c r="M25" s="10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ht="25" customHeight="1" spans="1:23">
      <c r="A26" s="10"/>
      <c r="B26" s="10"/>
      <c r="C26" s="10"/>
      <c r="D26" s="4" t="s">
        <v>90</v>
      </c>
      <c r="E26" s="4" t="s">
        <v>91</v>
      </c>
      <c r="F26" s="4" t="s">
        <v>178</v>
      </c>
      <c r="G26" s="4" t="s">
        <v>128</v>
      </c>
      <c r="H26" s="6">
        <v>2700</v>
      </c>
      <c r="I26" s="6">
        <v>2700</v>
      </c>
      <c r="J26" s="10"/>
      <c r="K26" s="10"/>
      <c r="L26" s="6">
        <v>2700</v>
      </c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ht="25" customHeight="1" spans="1:23">
      <c r="A27" s="10"/>
      <c r="B27" s="4" t="s">
        <v>179</v>
      </c>
      <c r="C27" s="4" t="s">
        <v>180</v>
      </c>
      <c r="D27" s="10"/>
      <c r="E27" s="10"/>
      <c r="F27" s="10"/>
      <c r="G27" s="10"/>
      <c r="H27" s="6">
        <v>43800</v>
      </c>
      <c r="I27" s="6">
        <v>43800</v>
      </c>
      <c r="J27" s="10"/>
      <c r="K27" s="10"/>
      <c r="L27" s="6">
        <v>43800</v>
      </c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ht="25" customHeight="1" spans="1:23">
      <c r="A28" s="10"/>
      <c r="B28" s="10"/>
      <c r="C28" s="10"/>
      <c r="D28" s="4" t="s">
        <v>90</v>
      </c>
      <c r="E28" s="4" t="s">
        <v>91</v>
      </c>
      <c r="F28" s="4" t="s">
        <v>181</v>
      </c>
      <c r="G28" s="4" t="s">
        <v>182</v>
      </c>
      <c r="H28" s="6">
        <v>43800</v>
      </c>
      <c r="I28" s="6">
        <v>43800</v>
      </c>
      <c r="J28" s="10"/>
      <c r="K28" s="10"/>
      <c r="L28" s="6">
        <v>43800</v>
      </c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ht="25" customHeight="1" spans="1:23">
      <c r="A29" s="10"/>
      <c r="B29" s="4" t="s">
        <v>183</v>
      </c>
      <c r="C29" s="4" t="s">
        <v>184</v>
      </c>
      <c r="D29" s="10"/>
      <c r="E29" s="10"/>
      <c r="F29" s="10"/>
      <c r="G29" s="10"/>
      <c r="H29" s="6">
        <v>32500</v>
      </c>
      <c r="I29" s="6">
        <v>32500</v>
      </c>
      <c r="J29" s="10"/>
      <c r="K29" s="10"/>
      <c r="L29" s="6">
        <v>32500</v>
      </c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ht="25" customHeight="1" spans="1:23">
      <c r="A30" s="10"/>
      <c r="B30" s="10"/>
      <c r="C30" s="10"/>
      <c r="D30" s="4" t="s">
        <v>90</v>
      </c>
      <c r="E30" s="4" t="s">
        <v>91</v>
      </c>
      <c r="F30" s="4" t="s">
        <v>156</v>
      </c>
      <c r="G30" s="4" t="s">
        <v>157</v>
      </c>
      <c r="H30" s="6">
        <v>32500</v>
      </c>
      <c r="I30" s="6">
        <v>32500</v>
      </c>
      <c r="J30" s="10"/>
      <c r="K30" s="10"/>
      <c r="L30" s="6">
        <v>32500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ht="25" customHeight="1" spans="1:23">
      <c r="A31" s="10"/>
      <c r="B31" s="4" t="s">
        <v>185</v>
      </c>
      <c r="C31" s="4" t="s">
        <v>186</v>
      </c>
      <c r="D31" s="10"/>
      <c r="E31" s="10"/>
      <c r="F31" s="10"/>
      <c r="G31" s="10"/>
      <c r="H31" s="6">
        <v>68040</v>
      </c>
      <c r="I31" s="6">
        <v>68040</v>
      </c>
      <c r="J31" s="10"/>
      <c r="K31" s="10"/>
      <c r="L31" s="6">
        <v>68040</v>
      </c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25" customHeight="1" spans="1:23">
      <c r="A32" s="10"/>
      <c r="B32" s="10"/>
      <c r="C32" s="10"/>
      <c r="D32" s="4" t="s">
        <v>90</v>
      </c>
      <c r="E32" s="4" t="s">
        <v>91</v>
      </c>
      <c r="F32" s="4" t="s">
        <v>156</v>
      </c>
      <c r="G32" s="4" t="s">
        <v>157</v>
      </c>
      <c r="H32" s="6">
        <v>68040</v>
      </c>
      <c r="I32" s="6">
        <v>68040</v>
      </c>
      <c r="J32" s="10"/>
      <c r="K32" s="10"/>
      <c r="L32" s="6">
        <v>68040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25" customHeight="1" spans="1:23">
      <c r="A33" s="10"/>
      <c r="B33" s="4" t="s">
        <v>187</v>
      </c>
      <c r="C33" s="4" t="s">
        <v>108</v>
      </c>
      <c r="D33" s="10"/>
      <c r="E33" s="10"/>
      <c r="F33" s="10"/>
      <c r="G33" s="10"/>
      <c r="H33" s="6">
        <v>67686.24</v>
      </c>
      <c r="I33" s="6">
        <v>67686.24</v>
      </c>
      <c r="J33" s="10"/>
      <c r="K33" s="10"/>
      <c r="L33" s="6">
        <v>67686.24</v>
      </c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25" customHeight="1" spans="1:23">
      <c r="A34" s="10"/>
      <c r="B34" s="10"/>
      <c r="C34" s="10"/>
      <c r="D34" s="4" t="s">
        <v>107</v>
      </c>
      <c r="E34" s="4" t="s">
        <v>108</v>
      </c>
      <c r="F34" s="4" t="s">
        <v>188</v>
      </c>
      <c r="G34" s="4" t="s">
        <v>108</v>
      </c>
      <c r="H34" s="6">
        <v>67686.24</v>
      </c>
      <c r="I34" s="6">
        <v>67686.24</v>
      </c>
      <c r="J34" s="10"/>
      <c r="K34" s="10"/>
      <c r="L34" s="6">
        <v>67686.24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25" customHeight="1" spans="1:23">
      <c r="A35" s="10"/>
      <c r="B35" s="4" t="s">
        <v>189</v>
      </c>
      <c r="C35" s="4" t="s">
        <v>190</v>
      </c>
      <c r="D35" s="10"/>
      <c r="E35" s="10"/>
      <c r="F35" s="10"/>
      <c r="G35" s="10"/>
      <c r="H35" s="6">
        <v>3000</v>
      </c>
      <c r="I35" s="6">
        <v>3000</v>
      </c>
      <c r="J35" s="10"/>
      <c r="K35" s="10"/>
      <c r="L35" s="6">
        <v>3000</v>
      </c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25" customHeight="1" spans="1:23">
      <c r="A36" s="10"/>
      <c r="B36" s="10"/>
      <c r="C36" s="10"/>
      <c r="D36" s="4" t="s">
        <v>90</v>
      </c>
      <c r="E36" s="4" t="s">
        <v>91</v>
      </c>
      <c r="F36" s="4" t="s">
        <v>156</v>
      </c>
      <c r="G36" s="4" t="s">
        <v>157</v>
      </c>
      <c r="H36" s="6">
        <v>3000</v>
      </c>
      <c r="I36" s="6">
        <v>3000</v>
      </c>
      <c r="J36" s="10"/>
      <c r="K36" s="10"/>
      <c r="L36" s="6">
        <v>3000</v>
      </c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25" customHeight="1" spans="1:23">
      <c r="A37" s="10"/>
      <c r="B37" s="4" t="s">
        <v>191</v>
      </c>
      <c r="C37" s="4" t="s">
        <v>192</v>
      </c>
      <c r="D37" s="10"/>
      <c r="E37" s="10"/>
      <c r="F37" s="10"/>
      <c r="G37" s="10"/>
      <c r="H37" s="6">
        <v>1200</v>
      </c>
      <c r="I37" s="6">
        <v>1200</v>
      </c>
      <c r="J37" s="10"/>
      <c r="K37" s="10"/>
      <c r="L37" s="6">
        <v>1200</v>
      </c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25" customHeight="1" spans="1:23">
      <c r="A38" s="10"/>
      <c r="B38" s="10"/>
      <c r="C38" s="10"/>
      <c r="D38" s="4" t="s">
        <v>84</v>
      </c>
      <c r="E38" s="4" t="s">
        <v>85</v>
      </c>
      <c r="F38" s="4" t="s">
        <v>193</v>
      </c>
      <c r="G38" s="4" t="s">
        <v>194</v>
      </c>
      <c r="H38" s="6">
        <v>1200</v>
      </c>
      <c r="I38" s="6">
        <v>1200</v>
      </c>
      <c r="J38" s="10"/>
      <c r="K38" s="10"/>
      <c r="L38" s="6">
        <v>1200</v>
      </c>
      <c r="M38" s="10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25" customHeight="1" spans="1:23">
      <c r="A39" s="4" t="s">
        <v>109</v>
      </c>
      <c r="B39" s="4" t="s">
        <v>109</v>
      </c>
      <c r="C39" s="4"/>
      <c r="D39" s="4"/>
      <c r="E39" s="4"/>
      <c r="F39" s="4"/>
      <c r="G39" s="4"/>
      <c r="H39" s="6">
        <v>941991.99</v>
      </c>
      <c r="I39" s="6">
        <v>941991.99</v>
      </c>
      <c r="J39" s="6"/>
      <c r="K39" s="6"/>
      <c r="L39" s="6">
        <v>941991.99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30">
    <mergeCell ref="A2:W2"/>
    <mergeCell ref="A3:I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A7" sqref="$A7:$XFD13"/>
    </sheetView>
  </sheetViews>
  <sheetFormatPr defaultColWidth="8.85" defaultRowHeight="15" customHeight="1"/>
  <cols>
    <col min="1" max="23" width="20.2333333333333" customWidth="1"/>
  </cols>
  <sheetData>
    <row r="1" ht="18.75" customHeight="1" spans="1:2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4"/>
      <c r="U1" s="14"/>
      <c r="V1" s="14"/>
      <c r="W1" s="2" t="s">
        <v>195</v>
      </c>
    </row>
    <row r="2" ht="33.3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.75" customHeight="1" spans="1:23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2" t="s">
        <v>68</v>
      </c>
    </row>
    <row r="4" ht="18.75" customHeight="1" spans="1:23">
      <c r="A4" s="4" t="s">
        <v>196</v>
      </c>
      <c r="B4" s="4" t="s">
        <v>133</v>
      </c>
      <c r="C4" s="4" t="s">
        <v>134</v>
      </c>
      <c r="D4" s="4" t="s">
        <v>197</v>
      </c>
      <c r="E4" s="4" t="s">
        <v>135</v>
      </c>
      <c r="F4" s="4" t="s">
        <v>136</v>
      </c>
      <c r="G4" s="4" t="s">
        <v>137</v>
      </c>
      <c r="H4" s="4" t="s">
        <v>138</v>
      </c>
      <c r="I4" s="4" t="s">
        <v>29</v>
      </c>
      <c r="J4" s="4" t="s">
        <v>198</v>
      </c>
      <c r="K4" s="4"/>
      <c r="L4" s="4"/>
      <c r="M4" s="4"/>
      <c r="N4" s="4" t="s">
        <v>140</v>
      </c>
      <c r="O4" s="4"/>
      <c r="P4" s="4"/>
      <c r="Q4" s="4" t="s">
        <v>36</v>
      </c>
      <c r="R4" s="4" t="s">
        <v>72</v>
      </c>
      <c r="S4" s="4"/>
      <c r="T4" s="7"/>
      <c r="U4" s="7"/>
      <c r="V4" s="7"/>
      <c r="W4" s="4"/>
    </row>
    <row r="5" ht="18.75" customHeight="1" spans="1:23">
      <c r="A5" s="4"/>
      <c r="B5" s="4"/>
      <c r="C5" s="4"/>
      <c r="D5" s="4"/>
      <c r="E5" s="4"/>
      <c r="F5" s="4"/>
      <c r="G5" s="4"/>
      <c r="H5" s="4"/>
      <c r="I5" s="4"/>
      <c r="J5" s="4" t="s">
        <v>33</v>
      </c>
      <c r="K5" s="4"/>
      <c r="L5" s="4" t="s">
        <v>34</v>
      </c>
      <c r="M5" s="4" t="s">
        <v>35</v>
      </c>
      <c r="N5" s="4" t="s">
        <v>33</v>
      </c>
      <c r="O5" s="4" t="s">
        <v>34</v>
      </c>
      <c r="P5" s="4" t="s">
        <v>35</v>
      </c>
      <c r="Q5" s="4"/>
      <c r="R5" s="4" t="s">
        <v>32</v>
      </c>
      <c r="S5" s="4" t="s">
        <v>39</v>
      </c>
      <c r="T5" s="7" t="s">
        <v>40</v>
      </c>
      <c r="U5" s="7" t="s">
        <v>41</v>
      </c>
      <c r="V5" s="7" t="s">
        <v>42</v>
      </c>
      <c r="W5" s="4" t="s">
        <v>43</v>
      </c>
    </row>
    <row r="6" ht="18.75" customHeight="1" spans="1:23">
      <c r="A6" s="4" t="s">
        <v>199</v>
      </c>
      <c r="B6" s="4" t="s">
        <v>41</v>
      </c>
      <c r="C6" s="4" t="s">
        <v>42</v>
      </c>
      <c r="D6" s="4" t="s">
        <v>43</v>
      </c>
      <c r="E6" s="4"/>
      <c r="F6" s="4"/>
      <c r="G6" s="4"/>
      <c r="H6" s="4"/>
      <c r="I6" s="4"/>
      <c r="J6" s="7" t="s">
        <v>32</v>
      </c>
      <c r="K6" s="7" t="s">
        <v>200</v>
      </c>
      <c r="L6" s="4"/>
      <c r="M6" s="4"/>
      <c r="N6" s="4"/>
      <c r="O6" s="4"/>
      <c r="P6" s="4"/>
      <c r="Q6" s="4"/>
      <c r="R6" s="4"/>
      <c r="S6" s="4"/>
      <c r="T6" s="7"/>
      <c r="U6" s="7"/>
      <c r="V6" s="7"/>
      <c r="W6" s="4"/>
    </row>
    <row r="7" ht="25" customHeight="1" spans="1:23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7" t="s">
        <v>146</v>
      </c>
      <c r="U7" s="7" t="s">
        <v>147</v>
      </c>
      <c r="V7" s="7" t="s">
        <v>148</v>
      </c>
      <c r="W7" s="4" t="s">
        <v>149</v>
      </c>
    </row>
    <row r="8" ht="25" customHeight="1" spans="1:23">
      <c r="A8" s="7"/>
      <c r="B8" s="7"/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25" customHeight="1" spans="1:23">
      <c r="A9" s="7"/>
      <c r="B9" s="7"/>
      <c r="C9" s="7"/>
      <c r="D9" s="7"/>
      <c r="E9" s="7"/>
      <c r="F9" s="7"/>
      <c r="G9" s="7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25" customHeight="1" spans="1:23">
      <c r="A10" s="7"/>
      <c r="B10" s="7"/>
      <c r="C10" s="7"/>
      <c r="D10" s="7"/>
      <c r="E10" s="7"/>
      <c r="F10" s="7"/>
      <c r="G10" s="7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25" customHeight="1" spans="1:23">
      <c r="A11" s="7"/>
      <c r="B11" s="7"/>
      <c r="C11" s="7"/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25" customHeight="1" spans="1:23">
      <c r="A12" s="4" t="s">
        <v>109</v>
      </c>
      <c r="B12" s="4"/>
      <c r="C12" s="4"/>
      <c r="D12" s="4"/>
      <c r="E12" s="4"/>
      <c r="F12" s="4"/>
      <c r="G12" s="4"/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25" customHeight="1" spans="1:1">
      <c r="A13" t="s">
        <v>201</v>
      </c>
    </row>
  </sheetData>
  <mergeCells count="28">
    <mergeCell ref="A2:W2"/>
    <mergeCell ref="A3:S3"/>
    <mergeCell ref="J4:M4"/>
    <mergeCell ref="N4:P4"/>
    <mergeCell ref="R4:W4"/>
    <mergeCell ref="J5:K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2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202</v>
      </c>
    </row>
    <row r="2" ht="30.3" customHeight="1" spans="1:10">
      <c r="A2" s="3" t="str">
        <f>"2025"&amp;"年部门项目支出绩效目标表"</f>
        <v>2025年部门项目支出绩效目标表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</row>
    <row r="4" ht="18.75" customHeight="1" spans="1:10">
      <c r="A4" s="4" t="s">
        <v>203</v>
      </c>
      <c r="B4" s="4" t="s">
        <v>204</v>
      </c>
      <c r="C4" s="4" t="s">
        <v>205</v>
      </c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</row>
    <row r="5" ht="18.75" customHeight="1" spans="1:10">
      <c r="A5" s="4" t="s">
        <v>44</v>
      </c>
      <c r="B5" s="4" t="s">
        <v>45</v>
      </c>
      <c r="C5" s="4" t="s">
        <v>46</v>
      </c>
      <c r="D5" s="4" t="s">
        <v>47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52</v>
      </c>
      <c r="J5" s="4" t="s">
        <v>53</v>
      </c>
    </row>
    <row r="6" ht="18.75" customHeight="1" spans="1:10">
      <c r="A6" s="10"/>
      <c r="B6" s="10"/>
      <c r="C6" s="10"/>
      <c r="D6" s="10"/>
      <c r="E6" s="10"/>
      <c r="F6" s="10"/>
      <c r="G6" s="10"/>
      <c r="I6" s="10"/>
      <c r="J6" s="10"/>
    </row>
    <row r="7" ht="18.75" customHeight="1" spans="1:10">
      <c r="A7" s="10"/>
      <c r="B7" s="10"/>
      <c r="C7" s="10"/>
      <c r="D7" s="10"/>
      <c r="E7" s="10"/>
      <c r="F7" s="10"/>
      <c r="G7" s="10"/>
      <c r="H7" s="5"/>
      <c r="I7" s="5"/>
      <c r="J7" s="10"/>
    </row>
    <row r="8" customHeight="1" spans="1:1">
      <c r="A8" t="s">
        <v>201</v>
      </c>
    </row>
  </sheetData>
  <mergeCells count="2">
    <mergeCell ref="A2:J2"/>
    <mergeCell ref="A3:H3"/>
  </mergeCells>
  <pageMargins left="0.75" right="0.75" top="1" bottom="1" header="0.5" footer="0.5"/>
  <pageSetup paperSize="9" scale="4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1"/>
      <c r="B1" s="1"/>
      <c r="C1" s="1"/>
      <c r="D1" s="1"/>
      <c r="E1" s="1"/>
      <c r="F1" s="2" t="s">
        <v>213</v>
      </c>
    </row>
    <row r="2" ht="33.3" customHeight="1" spans="1:6">
      <c r="A2" s="3" t="str">
        <f>"2025"&amp;"年部门政府性基金预算支出预算表"</f>
        <v>2025年部门政府性基金预算支出预算表</v>
      </c>
      <c r="B2" s="3"/>
      <c r="C2" s="3"/>
      <c r="D2" s="3"/>
      <c r="E2" s="3"/>
      <c r="F2" s="3"/>
    </row>
    <row r="3" ht="18.75" customHeight="1" spans="1:6">
      <c r="A3" s="1" t="str">
        <f>"单位名称："&amp;"彝良县红十字会"</f>
        <v>单位名称：彝良县红十字会</v>
      </c>
      <c r="B3" s="1"/>
      <c r="C3" s="1"/>
      <c r="D3" s="1"/>
      <c r="E3" s="1"/>
      <c r="F3" s="2" t="s">
        <v>68</v>
      </c>
    </row>
    <row r="4" ht="18.75" customHeight="1" spans="1:6">
      <c r="A4" s="4" t="s">
        <v>132</v>
      </c>
      <c r="B4" s="4" t="s">
        <v>69</v>
      </c>
      <c r="C4" s="4" t="s">
        <v>70</v>
      </c>
      <c r="D4" s="4" t="s">
        <v>214</v>
      </c>
      <c r="E4" s="4"/>
      <c r="F4" s="4"/>
    </row>
    <row r="5" ht="18.75" customHeight="1" spans="1:6">
      <c r="A5" s="4"/>
      <c r="B5" s="4"/>
      <c r="C5" s="4"/>
      <c r="D5" s="4" t="s">
        <v>29</v>
      </c>
      <c r="E5" s="4" t="s">
        <v>73</v>
      </c>
      <c r="F5" s="4" t="s">
        <v>74</v>
      </c>
    </row>
    <row r="6" ht="18.75" customHeight="1" spans="1:6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</row>
    <row r="7" ht="18.75" customHeight="1" spans="1:6">
      <c r="A7" s="10"/>
      <c r="B7" s="10"/>
      <c r="C7" s="10"/>
      <c r="D7" s="6"/>
      <c r="E7" s="6"/>
      <c r="F7" s="6"/>
    </row>
    <row r="8" ht="18.75" customHeight="1" spans="1:6">
      <c r="A8" s="10"/>
      <c r="B8" s="10"/>
      <c r="C8" s="10"/>
      <c r="D8" s="6"/>
      <c r="E8" s="6"/>
      <c r="F8" s="6"/>
    </row>
    <row r="9" ht="18.75" customHeight="1" spans="1:6">
      <c r="A9" s="4" t="s">
        <v>109</v>
      </c>
      <c r="B9" s="4"/>
      <c r="C9" s="4" t="s">
        <v>109</v>
      </c>
      <c r="D9" s="6"/>
      <c r="E9" s="6"/>
      <c r="F9" s="6"/>
    </row>
    <row r="10" customHeight="1" spans="1:1">
      <c r="A10" t="s">
        <v>215</v>
      </c>
    </row>
  </sheetData>
  <mergeCells count="7">
    <mergeCell ref="A2:F2"/>
    <mergeCell ref="A3:D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D17" sqref="D17"/>
    </sheetView>
  </sheetViews>
  <sheetFormatPr defaultColWidth="8.85" defaultRowHeight="15" customHeight="1"/>
  <cols>
    <col min="1" max="1" width="17.6666666666667" customWidth="1"/>
    <col min="2" max="2" width="18.2333333333333" customWidth="1"/>
    <col min="3" max="3" width="16.95" customWidth="1"/>
    <col min="4" max="4" width="16.0916666666667" customWidth="1"/>
    <col min="5" max="5" width="10.6666666666667" customWidth="1"/>
    <col min="6" max="6" width="19.0916666666667" customWidth="1"/>
    <col min="7" max="7" width="17.8" customWidth="1"/>
    <col min="8" max="8" width="15.95" customWidth="1"/>
    <col min="9" max="9" width="10.525" customWidth="1"/>
    <col min="10" max="10" width="10.6666666666667" customWidth="1"/>
    <col min="11" max="11" width="10.525" customWidth="1"/>
    <col min="12" max="12" width="11.0916666666667" customWidth="1"/>
    <col min="13" max="13" width="10.525" customWidth="1"/>
    <col min="14" max="14" width="10.8" customWidth="1"/>
    <col min="15" max="15" width="9.525" customWidth="1"/>
    <col min="16" max="16" width="9.95" customWidth="1"/>
    <col min="17" max="17" width="11.6666666666667" customWidth="1"/>
  </cols>
  <sheetData>
    <row r="1" ht="18.75" customHeight="1" spans="1:17">
      <c r="A1" s="1"/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216</v>
      </c>
    </row>
    <row r="2" ht="34.05" customHeight="1" spans="1:17">
      <c r="A2" s="3" t="str">
        <f>"2025"&amp;"年部门政府采购预算表"</f>
        <v>2025年部门政府采购预算表</v>
      </c>
      <c r="B2" s="13"/>
      <c r="C2" s="13"/>
      <c r="D2" s="1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.75" customHeight="1" spans="1:17">
      <c r="A3" s="11" t="str">
        <f>"单位名称："&amp;"彝良县红十字会"</f>
        <v>单位名称：彝良县红十字会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 t="s">
        <v>68</v>
      </c>
    </row>
    <row r="4" ht="18.75" customHeight="1" spans="1:17">
      <c r="A4" s="7" t="s">
        <v>217</v>
      </c>
      <c r="B4" s="7" t="s">
        <v>218</v>
      </c>
      <c r="C4" s="7" t="s">
        <v>219</v>
      </c>
      <c r="D4" s="7" t="s">
        <v>220</v>
      </c>
      <c r="E4" s="7" t="s">
        <v>221</v>
      </c>
      <c r="F4" s="7" t="s">
        <v>222</v>
      </c>
      <c r="G4" s="7" t="s">
        <v>139</v>
      </c>
      <c r="H4" s="7"/>
      <c r="I4" s="7"/>
      <c r="J4" s="7"/>
      <c r="K4" s="7"/>
      <c r="L4" s="7"/>
      <c r="M4" s="7"/>
      <c r="N4" s="7"/>
      <c r="O4" s="7"/>
      <c r="P4" s="7"/>
      <c r="Q4" s="7"/>
    </row>
    <row r="5" ht="18.75" customHeight="1" spans="1:17">
      <c r="A5" s="4"/>
      <c r="B5" s="7"/>
      <c r="C5" s="7"/>
      <c r="D5" s="7" t="s">
        <v>223</v>
      </c>
      <c r="E5" s="4" t="s">
        <v>221</v>
      </c>
      <c r="F5" s="4" t="s">
        <v>222</v>
      </c>
      <c r="G5" s="4" t="s">
        <v>29</v>
      </c>
      <c r="H5" s="4" t="s">
        <v>33</v>
      </c>
      <c r="I5" s="4" t="s">
        <v>224</v>
      </c>
      <c r="J5" s="4" t="s">
        <v>225</v>
      </c>
      <c r="K5" s="4" t="s">
        <v>226</v>
      </c>
      <c r="L5" s="4" t="s">
        <v>227</v>
      </c>
      <c r="M5" s="4"/>
      <c r="N5" s="4"/>
      <c r="O5" s="4"/>
      <c r="P5" s="4"/>
      <c r="Q5" s="4"/>
    </row>
    <row r="6" ht="52.8" customHeight="1" spans="1:17">
      <c r="A6" s="4"/>
      <c r="B6" s="7"/>
      <c r="C6" s="7"/>
      <c r="D6" s="7"/>
      <c r="E6" s="4"/>
      <c r="F6" s="4"/>
      <c r="G6" s="4" t="s">
        <v>29</v>
      </c>
      <c r="H6" s="4" t="s">
        <v>33</v>
      </c>
      <c r="I6" s="4" t="s">
        <v>228</v>
      </c>
      <c r="J6" s="4"/>
      <c r="K6" s="4"/>
      <c r="L6" s="4" t="s">
        <v>32</v>
      </c>
      <c r="M6" s="4" t="s">
        <v>39</v>
      </c>
      <c r="N6" s="4" t="s">
        <v>229</v>
      </c>
      <c r="O6" s="4" t="s">
        <v>41</v>
      </c>
      <c r="P6" s="4" t="s">
        <v>42</v>
      </c>
      <c r="Q6" s="4" t="s">
        <v>43</v>
      </c>
    </row>
    <row r="7" ht="18.75" customHeight="1" spans="1:17">
      <c r="A7" s="4" t="s">
        <v>44</v>
      </c>
      <c r="B7" s="7" t="s">
        <v>45</v>
      </c>
      <c r="C7" s="7" t="s">
        <v>46</v>
      </c>
      <c r="D7" s="7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</row>
    <row r="8" ht="18.75" customHeight="1" spans="1:17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8.75" customHeight="1" spans="1:17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8.75" customHeight="1" spans="1:17">
      <c r="A10" s="7"/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8.75" customHeight="1" spans="1:17">
      <c r="A11" s="7" t="s">
        <v>109</v>
      </c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customHeight="1" spans="1:1">
      <c r="A12" t="s">
        <v>230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D19" sqref="D19"/>
    </sheetView>
  </sheetViews>
  <sheetFormatPr defaultColWidth="8.85" defaultRowHeight="15" customHeight="1"/>
  <cols>
    <col min="1" max="1" width="20.2333333333333" customWidth="1"/>
    <col min="2" max="2" width="18.2333333333333" customWidth="1"/>
    <col min="3" max="3" width="17.375" customWidth="1"/>
    <col min="4" max="4" width="14.0916666666667" customWidth="1"/>
    <col min="5" max="5" width="12.6666666666667" customWidth="1"/>
    <col min="6" max="6" width="11.95" customWidth="1"/>
    <col min="7" max="7" width="12.375" customWidth="1"/>
    <col min="8" max="8" width="12.0916666666667" customWidth="1"/>
    <col min="9" max="9" width="10.2333333333333" customWidth="1"/>
    <col min="10" max="10" width="11.6666666666667" customWidth="1"/>
    <col min="11" max="11" width="12.6666666666667" customWidth="1"/>
    <col min="12" max="12" width="12.2333333333333" customWidth="1"/>
    <col min="13" max="13" width="12.525" customWidth="1"/>
    <col min="14" max="14" width="12.0916666666667" customWidth="1"/>
  </cols>
  <sheetData>
    <row r="1" ht="18.7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231</v>
      </c>
    </row>
    <row r="2" ht="31.8" customHeight="1" spans="1:14">
      <c r="A2" s="3" t="str">
        <f>"2025"&amp;"年部门政府购买服务预算表"</f>
        <v>2025年部门政府购买服务预算表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75" customHeight="1" spans="1:14">
      <c r="A3" s="11" t="str">
        <f>"单位名称："&amp;"彝良县红十字会"</f>
        <v>单位名称：彝良县红十字会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 t="s">
        <v>68</v>
      </c>
    </row>
    <row r="4" ht="18.75" customHeight="1" spans="1:14">
      <c r="A4" s="7" t="s">
        <v>217</v>
      </c>
      <c r="B4" s="7" t="s">
        <v>232</v>
      </c>
      <c r="C4" s="7" t="s">
        <v>233</v>
      </c>
      <c r="D4" s="7" t="s">
        <v>139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ht="18.75" customHeight="1" spans="1:14">
      <c r="A5" s="4"/>
      <c r="B5" s="4"/>
      <c r="C5" s="4"/>
      <c r="D5" s="4" t="s">
        <v>29</v>
      </c>
      <c r="E5" s="4" t="s">
        <v>33</v>
      </c>
      <c r="F5" s="4" t="s">
        <v>234</v>
      </c>
      <c r="G5" s="4" t="s">
        <v>225</v>
      </c>
      <c r="H5" s="4" t="s">
        <v>226</v>
      </c>
      <c r="I5" s="4" t="s">
        <v>227</v>
      </c>
      <c r="J5" s="4"/>
      <c r="K5" s="4"/>
      <c r="L5" s="4"/>
      <c r="M5" s="4"/>
      <c r="N5" s="4"/>
    </row>
    <row r="6" ht="39.3" customHeight="1" spans="1:14">
      <c r="A6" s="4" t="s">
        <v>235</v>
      </c>
      <c r="B6" s="4" t="s">
        <v>225</v>
      </c>
      <c r="C6" s="4" t="s">
        <v>226</v>
      </c>
      <c r="D6" s="4"/>
      <c r="E6" s="4"/>
      <c r="F6" s="4"/>
      <c r="G6" s="4"/>
      <c r="H6" s="4"/>
      <c r="I6" s="4" t="s">
        <v>32</v>
      </c>
      <c r="J6" s="4" t="s">
        <v>39</v>
      </c>
      <c r="K6" s="4" t="s">
        <v>229</v>
      </c>
      <c r="L6" s="4" t="s">
        <v>41</v>
      </c>
      <c r="M6" s="4" t="s">
        <v>42</v>
      </c>
      <c r="N6" s="4" t="s">
        <v>43</v>
      </c>
    </row>
    <row r="7" ht="18.75" customHeight="1" spans="1:14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</row>
    <row r="8" ht="18.75" customHeight="1" spans="1:14">
      <c r="A8" s="7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8.75" customHeight="1" spans="1:14">
      <c r="A9" s="7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8.75" customHeight="1" spans="1:14">
      <c r="A10" s="7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8.75" customHeight="1" spans="1:14">
      <c r="A11" s="4" t="s">
        <v>109</v>
      </c>
      <c r="B11" s="4"/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customHeight="1" spans="1:1">
      <c r="A12" t="s">
        <v>236</v>
      </c>
    </row>
  </sheetData>
  <mergeCells count="13">
    <mergeCell ref="A2:N2"/>
    <mergeCell ref="A3:C3"/>
    <mergeCell ref="D4:N4"/>
    <mergeCell ref="I5:N5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A1" sqref="A1"/>
    </sheetView>
  </sheetViews>
  <sheetFormatPr defaultColWidth="8.85" defaultRowHeight="15" customHeight="1" outlineLevelCol="4"/>
  <cols>
    <col min="1" max="5" width="28.575" customWidth="1"/>
  </cols>
  <sheetData>
    <row r="1" ht="18.75" customHeight="1" spans="1:5">
      <c r="A1" s="1"/>
      <c r="B1" s="1"/>
      <c r="C1" s="1"/>
      <c r="D1" s="1"/>
      <c r="E1" s="2" t="s">
        <v>237</v>
      </c>
    </row>
    <row r="2" ht="28.05" customHeight="1" spans="1:5">
      <c r="A2" s="3" t="str">
        <f>"2025"&amp;"年县对下转移支付预算表"</f>
        <v>2025年县对下转移支付预算表</v>
      </c>
      <c r="B2" s="3"/>
      <c r="C2" s="3"/>
      <c r="D2" s="3"/>
      <c r="E2" s="3"/>
    </row>
    <row r="3" ht="18.75" customHeight="1" spans="1:5">
      <c r="A3" s="1" t="str">
        <f>"单位名称："&amp;"彝良县红十字会"</f>
        <v>单位名称：彝良县红十字会</v>
      </c>
      <c r="B3" s="1"/>
      <c r="C3" s="1"/>
      <c r="D3" s="1"/>
      <c r="E3" s="2" t="s">
        <v>238</v>
      </c>
    </row>
    <row r="4" ht="18.75" customHeight="1" spans="1:5">
      <c r="A4" s="4" t="s">
        <v>239</v>
      </c>
      <c r="B4" s="4" t="s">
        <v>139</v>
      </c>
      <c r="C4" s="4"/>
      <c r="D4" s="4"/>
      <c r="E4" s="4" t="s">
        <v>240</v>
      </c>
    </row>
    <row r="5" ht="18.75" customHeight="1" spans="1:5">
      <c r="A5" s="4"/>
      <c r="B5" s="4" t="s">
        <v>29</v>
      </c>
      <c r="C5" s="4" t="s">
        <v>33</v>
      </c>
      <c r="D5" s="4" t="s">
        <v>234</v>
      </c>
      <c r="E5" s="4"/>
    </row>
    <row r="6" ht="18.75" customHeight="1" spans="1:5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</row>
    <row r="7" ht="18.75" customHeight="1" spans="1:5">
      <c r="A7" s="10"/>
      <c r="B7" s="10"/>
      <c r="C7" s="10"/>
      <c r="D7" s="10"/>
      <c r="E7" s="10"/>
    </row>
    <row r="8" ht="18.75" customHeight="1" spans="1:5">
      <c r="A8" s="10"/>
      <c r="B8" s="10"/>
      <c r="C8" s="10"/>
      <c r="D8" s="10"/>
      <c r="E8" s="10"/>
    </row>
    <row r="9" ht="18.75" customHeight="1" spans="1:5">
      <c r="A9" s="4" t="s">
        <v>29</v>
      </c>
      <c r="B9" s="10"/>
      <c r="C9" s="10"/>
      <c r="D9" s="10"/>
      <c r="E9" s="10"/>
    </row>
    <row r="10" ht="18.75" customHeight="1" spans="1:5">
      <c r="A10" s="1" t="s">
        <v>241</v>
      </c>
      <c r="B10" s="1"/>
      <c r="C10" s="1"/>
      <c r="D10" s="1"/>
      <c r="E10" s="1"/>
    </row>
  </sheetData>
  <mergeCells count="4">
    <mergeCell ref="A2:E2"/>
    <mergeCell ref="B4:D4"/>
    <mergeCell ref="A10:E10"/>
    <mergeCell ref="A4:A5"/>
  </mergeCells>
  <pageMargins left="0.75" right="0.75" top="1" bottom="1" header="0.5" footer="0.5"/>
  <pageSetup paperSize="9" scale="9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J8"/>
    </sheetView>
  </sheetViews>
  <sheetFormatPr defaultColWidth="8.85" defaultRowHeight="15" customHeight="1" outlineLevelRow="7"/>
  <cols>
    <col min="1" max="1" width="17.95" customWidth="1"/>
    <col min="2" max="2" width="17.0916666666667" customWidth="1"/>
    <col min="3" max="3" width="15.2333333333333" customWidth="1"/>
    <col min="4" max="4" width="15.6666666666667" customWidth="1"/>
    <col min="5" max="6" width="16.375" customWidth="1"/>
    <col min="7" max="7" width="16.525" customWidth="1"/>
    <col min="8" max="8" width="16.8" customWidth="1"/>
    <col min="9" max="10" width="17.3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242</v>
      </c>
    </row>
    <row r="2" ht="31.8" customHeight="1" spans="1:10">
      <c r="A2" s="3" t="str">
        <f>"2025"&amp;"年县对下转移支付绩效目标表"</f>
        <v>2025年县对下转移支付绩效目标表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1:10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</row>
    <row r="4" ht="18.75" customHeight="1" spans="1:10">
      <c r="A4" s="4" t="s">
        <v>203</v>
      </c>
      <c r="B4" s="4" t="s">
        <v>204</v>
      </c>
      <c r="C4" s="4" t="s">
        <v>205</v>
      </c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</row>
    <row r="5" ht="18.75" customHeight="1" spans="1:10">
      <c r="A5" s="4" t="s">
        <v>44</v>
      </c>
      <c r="B5" s="4" t="s">
        <v>45</v>
      </c>
      <c r="C5" s="4" t="s">
        <v>46</v>
      </c>
      <c r="D5" s="4" t="s">
        <v>47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52</v>
      </c>
      <c r="J5" s="4" t="s">
        <v>53</v>
      </c>
    </row>
    <row r="6" ht="18.75" customHeight="1" spans="1:10">
      <c r="A6" s="10"/>
      <c r="B6" s="4"/>
      <c r="C6" s="10"/>
      <c r="D6" s="10"/>
      <c r="E6" s="10"/>
      <c r="F6" s="10"/>
      <c r="G6" s="10"/>
      <c r="H6" s="10"/>
      <c r="I6" s="10"/>
      <c r="J6" s="10"/>
    </row>
    <row r="7" ht="18.75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18.75" customHeight="1" spans="1:10">
      <c r="A8" s="1" t="s">
        <v>241</v>
      </c>
      <c r="B8" s="1"/>
      <c r="C8" s="1"/>
      <c r="D8" s="1"/>
      <c r="E8" s="1"/>
      <c r="F8" s="1"/>
      <c r="G8" s="1"/>
      <c r="H8" s="1"/>
      <c r="I8" s="1"/>
      <c r="J8" s="1"/>
    </row>
  </sheetData>
  <mergeCells count="3">
    <mergeCell ref="A2:J2"/>
    <mergeCell ref="A3:H3"/>
    <mergeCell ref="A8:J8"/>
  </mergeCells>
  <pageMargins left="0.75" right="0.75" top="1" bottom="1" header="0.5" footer="0.5"/>
  <pageSetup paperSize="9" scale="7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6" sqref="$A6:$XFD9"/>
    </sheetView>
  </sheetViews>
  <sheetFormatPr defaultColWidth="8.85" defaultRowHeight="15" customHeight="1" outlineLevelCol="7"/>
  <cols>
    <col min="1" max="1" width="22.8416666666667" customWidth="1"/>
    <col min="2" max="2" width="20.8416666666667" customWidth="1"/>
    <col min="3" max="4" width="20.9833333333333" customWidth="1"/>
    <col min="5" max="5" width="21.4166666666667" customWidth="1"/>
    <col min="6" max="6" width="18.8416666666667" customWidth="1"/>
    <col min="7" max="7" width="19.4166666666667" customWidth="1"/>
    <col min="8" max="8" width="18.8416666666667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243</v>
      </c>
    </row>
    <row r="2" ht="31.5" customHeight="1" spans="1:8">
      <c r="A2" s="8" t="str">
        <f>"2025"&amp;"年新增资产配置表"</f>
        <v>2025年新增资产配置表</v>
      </c>
      <c r="B2" s="8"/>
      <c r="C2" s="8"/>
      <c r="D2" s="8"/>
      <c r="E2" s="8"/>
      <c r="F2" s="8"/>
      <c r="G2" s="8"/>
      <c r="H2" s="8"/>
    </row>
    <row r="3" ht="18.75" customHeight="1" spans="1:8">
      <c r="A3" s="1" t="str">
        <f>"单位名称："&amp;"彝良县红十字会"</f>
        <v>单位名称：彝良县红十字会</v>
      </c>
      <c r="B3" s="1"/>
      <c r="C3" s="1"/>
      <c r="D3" s="9"/>
      <c r="E3" s="9"/>
      <c r="F3" s="9"/>
      <c r="G3" s="9"/>
      <c r="H3" s="9"/>
    </row>
    <row r="4" ht="18.75" customHeight="1" spans="1:8">
      <c r="A4" s="4" t="s">
        <v>132</v>
      </c>
      <c r="B4" s="4" t="s">
        <v>244</v>
      </c>
      <c r="C4" s="4" t="s">
        <v>245</v>
      </c>
      <c r="D4" s="4" t="s">
        <v>246</v>
      </c>
      <c r="E4" s="4" t="s">
        <v>220</v>
      </c>
      <c r="F4" s="4" t="s">
        <v>247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221</v>
      </c>
      <c r="G5" s="4" t="s">
        <v>248</v>
      </c>
      <c r="H5" s="4" t="s">
        <v>249</v>
      </c>
    </row>
    <row r="6" ht="25" customHeight="1" spans="1:8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</row>
    <row r="7" ht="25" customHeight="1" spans="1:8">
      <c r="A7" s="10"/>
      <c r="B7" s="4"/>
      <c r="C7" s="4"/>
      <c r="D7" s="4"/>
      <c r="E7" s="4"/>
      <c r="F7" s="4"/>
      <c r="G7" s="6"/>
      <c r="H7" s="6"/>
    </row>
    <row r="8" ht="25" customHeight="1" spans="1:8">
      <c r="A8" s="10"/>
      <c r="B8" s="4"/>
      <c r="C8" s="4"/>
      <c r="D8" s="4"/>
      <c r="E8" s="4"/>
      <c r="F8" s="4"/>
      <c r="G8" s="6"/>
      <c r="H8" s="6"/>
    </row>
    <row r="9" ht="25" customHeight="1" spans="1:1">
      <c r="A9" t="s">
        <v>250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A6" sqref="$A6:$XFD13"/>
    </sheetView>
  </sheetViews>
  <sheetFormatPr defaultColWidth="8.85" defaultRowHeight="15" customHeight="1"/>
  <cols>
    <col min="1" max="1" width="15.275" customWidth="1"/>
    <col min="2" max="2" width="16.275" customWidth="1"/>
    <col min="3" max="3" width="14.8416666666667" customWidth="1"/>
    <col min="4" max="5" width="14.1333333333333" customWidth="1"/>
    <col min="6" max="6" width="14.9833333333333" customWidth="1"/>
    <col min="7" max="7" width="15.9833333333333" customWidth="1"/>
    <col min="8" max="8" width="15.4166666666667" customWidth="1"/>
    <col min="9" max="9" width="18.8416666666667" customWidth="1"/>
    <col min="10" max="10" width="19.7" customWidth="1"/>
    <col min="11" max="11" width="17.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251</v>
      </c>
    </row>
    <row r="2" ht="35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1"/>
      <c r="H3" s="1"/>
      <c r="I3" s="1"/>
      <c r="J3" s="1"/>
      <c r="K3" s="2" t="s">
        <v>68</v>
      </c>
    </row>
    <row r="4" ht="18.75" customHeight="1" spans="1:11">
      <c r="A4" s="4" t="s">
        <v>196</v>
      </c>
      <c r="B4" s="4" t="s">
        <v>134</v>
      </c>
      <c r="C4" s="4" t="s">
        <v>197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29</v>
      </c>
      <c r="I4" s="4" t="s">
        <v>252</v>
      </c>
      <c r="J4" s="4"/>
      <c r="K4" s="4"/>
    </row>
    <row r="5" ht="18.75" customHeight="1" spans="1:11">
      <c r="A5" s="4"/>
      <c r="B5" s="4"/>
      <c r="C5" s="4"/>
      <c r="D5" s="4"/>
      <c r="E5" s="4"/>
      <c r="F5" s="4"/>
      <c r="G5" s="4"/>
      <c r="H5" s="4"/>
      <c r="I5" s="4" t="s">
        <v>33</v>
      </c>
      <c r="J5" s="4" t="s">
        <v>34</v>
      </c>
      <c r="K5" s="4" t="s">
        <v>35</v>
      </c>
    </row>
    <row r="6" ht="25" customHeight="1" spans="1:11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  <c r="I6" s="4" t="s">
        <v>52</v>
      </c>
      <c r="J6" s="4" t="s">
        <v>53</v>
      </c>
      <c r="K6" s="4" t="s">
        <v>54</v>
      </c>
    </row>
    <row r="7" ht="25" customHeight="1" spans="1:11">
      <c r="A7" s="5"/>
      <c r="B7" s="5"/>
      <c r="C7" s="5"/>
      <c r="D7" s="5"/>
      <c r="E7" s="5"/>
      <c r="F7" s="5"/>
      <c r="G7" s="5"/>
      <c r="H7" s="6"/>
      <c r="I7" s="6"/>
      <c r="J7" s="6"/>
      <c r="K7" s="6"/>
    </row>
    <row r="8" ht="25" customHeight="1" spans="1:11">
      <c r="A8" s="5"/>
      <c r="B8" s="5"/>
      <c r="C8" s="5"/>
      <c r="D8" s="5"/>
      <c r="E8" s="5"/>
      <c r="F8" s="5"/>
      <c r="G8" s="5"/>
      <c r="H8" s="6"/>
      <c r="I8" s="6"/>
      <c r="J8" s="6"/>
      <c r="K8" s="6"/>
    </row>
    <row r="9" ht="25" customHeight="1" spans="1:11">
      <c r="A9" s="5"/>
      <c r="B9" s="5"/>
      <c r="C9" s="5"/>
      <c r="D9" s="5"/>
      <c r="E9" s="5"/>
      <c r="F9" s="5"/>
      <c r="G9" s="5"/>
      <c r="H9" s="6"/>
      <c r="I9" s="6"/>
      <c r="J9" s="6"/>
      <c r="K9" s="6"/>
    </row>
    <row r="10" ht="25" customHeight="1" spans="1:1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</row>
    <row r="11" ht="25" customHeight="1" spans="1:11">
      <c r="A11" s="7" t="s">
        <v>29</v>
      </c>
      <c r="B11" s="7"/>
      <c r="C11" s="7"/>
      <c r="D11" s="7"/>
      <c r="E11" s="7"/>
      <c r="F11" s="7"/>
      <c r="G11" s="7"/>
      <c r="H11" s="6"/>
      <c r="I11" s="6"/>
      <c r="J11" s="6"/>
      <c r="K11" s="6"/>
    </row>
    <row r="12" ht="25" customHeight="1" spans="1:1">
      <c r="A12" t="s">
        <v>253</v>
      </c>
    </row>
    <row r="13" ht="25" customHeight="1"/>
  </sheetData>
  <mergeCells count="12">
    <mergeCell ref="A2:K2"/>
    <mergeCell ref="A3:J3"/>
    <mergeCell ref="I4:K4"/>
    <mergeCell ref="A11:G11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4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A6" sqref="$A6:$XFD10"/>
    </sheetView>
  </sheetViews>
  <sheetFormatPr defaultColWidth="8.85" defaultRowHeight="15" customHeight="1" outlineLevelCol="6"/>
  <cols>
    <col min="1" max="2" width="20.9833333333333" customWidth="1"/>
    <col min="3" max="3" width="21.5666666666667" customWidth="1"/>
    <col min="4" max="4" width="19.5666666666667" customWidth="1"/>
    <col min="5" max="5" width="20.4166666666667" customWidth="1"/>
    <col min="6" max="6" width="20.1333333333333" customWidth="1"/>
    <col min="7" max="7" width="19.8416666666667" customWidth="1"/>
  </cols>
  <sheetData>
    <row r="1" ht="18.75" customHeight="1" spans="1:7">
      <c r="A1" s="1"/>
      <c r="B1" s="1"/>
      <c r="C1" s="1"/>
      <c r="D1" s="1"/>
      <c r="E1" s="1"/>
      <c r="F1" s="1"/>
      <c r="G1" s="2" t="s">
        <v>254</v>
      </c>
    </row>
    <row r="2" ht="33" customHeight="1" spans="1:7">
      <c r="A2" s="3" t="str">
        <f>"2025"&amp;"年部门项目支出中期规划预算表"</f>
        <v>2025年部门项目支出中期规划预算表</v>
      </c>
      <c r="B2" s="3"/>
      <c r="C2" s="3"/>
      <c r="D2" s="3"/>
      <c r="E2" s="3"/>
      <c r="F2" s="3"/>
      <c r="G2" s="3"/>
    </row>
    <row r="3" ht="18.75" customHeight="1" spans="1:7">
      <c r="A3" s="1" t="str">
        <f>"单位名称："&amp;"彝良县红十字会"</f>
        <v>单位名称：彝良县红十字会</v>
      </c>
      <c r="B3" s="1"/>
      <c r="C3" s="1"/>
      <c r="D3" s="1"/>
      <c r="E3" s="1"/>
      <c r="F3" s="1"/>
      <c r="G3" s="2" t="s">
        <v>68</v>
      </c>
    </row>
    <row r="4" ht="18.75" customHeight="1" spans="1:7">
      <c r="A4" s="4" t="s">
        <v>197</v>
      </c>
      <c r="B4" s="4" t="s">
        <v>196</v>
      </c>
      <c r="C4" s="4" t="s">
        <v>134</v>
      </c>
      <c r="D4" s="4" t="s">
        <v>255</v>
      </c>
      <c r="E4" s="4" t="s">
        <v>33</v>
      </c>
      <c r="F4" s="4"/>
      <c r="G4" s="4"/>
    </row>
    <row r="5" ht="18.75" customHeight="1" spans="1:7">
      <c r="A5" s="4"/>
      <c r="B5" s="4"/>
      <c r="C5" s="4"/>
      <c r="D5" s="4"/>
      <c r="E5" s="4" t="s">
        <v>256</v>
      </c>
      <c r="F5" s="4" t="s">
        <v>257</v>
      </c>
      <c r="G5" s="4" t="s">
        <v>258</v>
      </c>
    </row>
    <row r="6" ht="25" customHeight="1" spans="1:7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</row>
    <row r="7" ht="25" customHeight="1" spans="1:7">
      <c r="A7" s="5"/>
      <c r="B7" s="5"/>
      <c r="C7" s="5"/>
      <c r="D7" s="5"/>
      <c r="E7" s="6"/>
      <c r="F7" s="6"/>
      <c r="G7" s="6"/>
    </row>
    <row r="8" ht="25" customHeight="1" spans="1:7">
      <c r="A8" s="5"/>
      <c r="B8" s="5"/>
      <c r="C8" s="5"/>
      <c r="D8" s="5"/>
      <c r="E8" s="6"/>
      <c r="F8" s="6"/>
      <c r="G8" s="6"/>
    </row>
    <row r="9" ht="25" customHeight="1" spans="1:7">
      <c r="A9" s="4" t="s">
        <v>109</v>
      </c>
      <c r="B9" s="4"/>
      <c r="C9" s="4"/>
      <c r="D9" s="4"/>
      <c r="E9" s="6"/>
      <c r="F9" s="6"/>
      <c r="G9" s="6"/>
    </row>
    <row r="10" ht="25" customHeight="1" spans="1:1">
      <c r="A10" t="s">
        <v>201</v>
      </c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部门项目支出中期规划预算表12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刘波</cp:lastModifiedBy>
  <dcterms:created xsi:type="dcterms:W3CDTF">2025-03-13T02:30:00Z</dcterms:created>
  <dcterms:modified xsi:type="dcterms:W3CDTF">2025-03-18T06:56:17Z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99074F540D364E0A9CBCDA0AF8CDA4A4_13</vt:lpwstr>
  </property>
  <property fmtid="{D5CDD505-2E9C-101B-9397-08002B2CF9AE}" pid="3" name="KSOProductBuildVer">
    <vt:lpwstr>2052-12.1.0.20305</vt:lpwstr>
  </property>
</Properties>
</file>