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 tabRatio="778" activeTab="5"/>
  </bookViews>
  <sheets>
    <sheet name="资产负债表2020年" sheetId="1" r:id="rId1"/>
    <sheet name="收入费用表2020年" sheetId="4" r:id="rId2"/>
    <sheet name="资产负债表2021年" sheetId="9" r:id="rId3"/>
    <sheet name="收入费用表2021年" sheetId="10" r:id="rId4"/>
    <sheet name="资产负债表2022年" sheetId="11" r:id="rId5"/>
    <sheet name="收入费用表2022年" sheetId="12" r:id="rId6"/>
    <sheet name="Sheet2" sheetId="2" state="veryHidden" r:id="rId7"/>
    <sheet name="Sheet3" sheetId="3" state="veryHidden" r:id="rId8"/>
  </sheets>
  <definedNames>
    <definedName name="_xlnm.Print_Area" localSheetId="1">收入费用表2020年!$A$1:$D$18</definedName>
    <definedName name="_xlnm.Print_Area" localSheetId="3">收入费用表2021年!$A$1:$D$18</definedName>
    <definedName name="_xlnm.Print_Area" localSheetId="5">收入费用表2022年!$A$1:$D$18</definedName>
    <definedName name="_xlnm.Print_Area" localSheetId="0">资产负债表2020年!$A$1:$F$45</definedName>
    <definedName name="_xlnm.Print_Area" localSheetId="2">资产负债表2021年!$A$1:$F$45</definedName>
    <definedName name="_xlnm.Print_Area" localSheetId="4">资产负债表2022年!$A$1:$F$45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<sst xmlns="http://schemas.openxmlformats.org/spreadsheetml/2006/main" count="318" uniqueCount="109">
  <si>
    <r>
      <rPr>
        <sz val="11"/>
        <color theme="1"/>
        <rFont val="宋体"/>
        <charset val="134"/>
      </rPr>
      <t>附表</t>
    </r>
    <r>
      <rPr>
        <sz val="11"/>
        <color theme="1"/>
        <rFont val="Times New Roman"/>
        <charset val="134"/>
      </rPr>
      <t>7</t>
    </r>
    <r>
      <rPr>
        <sz val="11"/>
        <color theme="1"/>
        <rFont val="宋体"/>
        <charset val="134"/>
      </rPr>
      <t>：</t>
    </r>
  </si>
  <si>
    <t>资产负债表</t>
  </si>
  <si>
    <r>
      <rPr>
        <sz val="11"/>
        <color theme="1"/>
        <rFont val="宋体"/>
        <charset val="134"/>
      </rPr>
      <t>编制单位：寻甸回族彝族自治县红十字会</t>
    </r>
  </si>
  <si>
    <r>
      <rPr>
        <sz val="11"/>
        <color theme="1"/>
        <rFont val="Times New Roman"/>
        <charset val="134"/>
      </rPr>
      <t xml:space="preserve">             2020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</si>
  <si>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 xml:space="preserve">单位：元	</t>
    </r>
    <r>
      <rPr>
        <sz val="11"/>
        <color theme="1"/>
        <rFont val="Times New Roman"/>
        <charset val="134"/>
      </rPr>
      <t xml:space="preserve">
</t>
    </r>
  </si>
  <si>
    <r>
      <rPr>
        <b/>
        <sz val="11"/>
        <color theme="1"/>
        <rFont val="宋体"/>
        <charset val="134"/>
      </rPr>
      <t>资产</t>
    </r>
  </si>
  <si>
    <r>
      <rPr>
        <b/>
        <sz val="11"/>
        <color theme="1"/>
        <rFont val="宋体"/>
        <charset val="134"/>
      </rPr>
      <t>期末余额</t>
    </r>
  </si>
  <si>
    <r>
      <rPr>
        <b/>
        <sz val="11"/>
        <color theme="1"/>
        <rFont val="宋体"/>
        <charset val="134"/>
      </rPr>
      <t>年初余额</t>
    </r>
  </si>
  <si>
    <r>
      <rPr>
        <b/>
        <sz val="11"/>
        <color theme="1"/>
        <rFont val="宋体"/>
        <charset val="134"/>
      </rPr>
      <t>负债和净资产</t>
    </r>
  </si>
  <si>
    <t>流动资产：</t>
  </si>
  <si>
    <t>流动负债：</t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</si>
  <si>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货币资金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</si>
  <si>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短期借款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</si>
  <si>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短期投资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</si>
  <si>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应交增值税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</si>
  <si>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财政应返还额度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</si>
  <si>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其他应交税费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</si>
  <si>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应收票据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</si>
  <si>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应缴财政款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</si>
  <si>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应收账款净额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</si>
  <si>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应付职工薪酬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</si>
  <si>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预付账款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</si>
  <si>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应付票据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</si>
  <si>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应收股利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</si>
  <si>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应付账款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</si>
  <si>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应收利息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</si>
  <si>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应付政府补贴款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</si>
  <si>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其他应收款净额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</si>
  <si>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应付利息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</si>
  <si>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存货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</si>
  <si>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预收账款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</si>
  <si>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待摊费用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</si>
  <si>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其他应付款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</si>
  <si>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一年内到期的非流动资产</t>
    </r>
    <r>
      <rPr>
        <sz val="10"/>
        <color theme="1"/>
        <rFont val="Times New Roman"/>
        <charset val="134"/>
      </rPr>
      <t xml:space="preserve">  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</si>
  <si>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预提费用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</si>
  <si>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其他流动资产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</si>
  <si>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一年内到期的非流动负债</t>
    </r>
  </si>
  <si>
    <t>流动资产合计</t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</si>
  <si>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其他流动负债</t>
    </r>
  </si>
  <si>
    <t>非流动资产：</t>
  </si>
  <si>
    <t>流动负债合计</t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</si>
  <si>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长期股权投资</t>
    </r>
  </si>
  <si>
    <t>非流动负债：</t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</si>
  <si>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长期债券投资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</si>
  <si>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长期借款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</si>
  <si>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固定资产原值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</si>
  <si>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长期应付款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</si>
  <si>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减：固定资产累计折旧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</si>
  <si>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预计负债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</si>
  <si>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固定资产净值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</si>
  <si>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其他非流动负债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</si>
  <si>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工程物资</t>
    </r>
  </si>
  <si>
    <t>非流动负债合计</t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</si>
  <si>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在建工程</t>
    </r>
  </si>
  <si>
    <t>受托代理负债</t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</si>
  <si>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无形资产原值</t>
    </r>
  </si>
  <si>
    <t>负债合计</t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</si>
  <si>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减：无形资产累计摊销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</si>
  <si>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无形资产净值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</si>
  <si>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研发支出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</si>
  <si>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公共基础设施原值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</si>
  <si>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减：公共基础设施累计折旧（摊销）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</si>
  <si>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公共基础设施净值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</si>
  <si>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政府储备物资</t>
    </r>
    <r>
      <rPr>
        <sz val="10"/>
        <color theme="1"/>
        <rFont val="Times New Roman"/>
        <charset val="134"/>
      </rPr>
      <t xml:space="preserve">  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</si>
  <si>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文物文化资产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</si>
  <si>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保障性住房原值</t>
    </r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</si>
  <si>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减：保障性住房累计折旧</t>
    </r>
  </si>
  <si>
    <t>净资产：</t>
  </si>
  <si>
    <r>
      <rPr>
        <sz val="10"/>
        <color theme="1"/>
        <rFont val="Times New Roman"/>
        <charset val="134"/>
      </rPr>
      <t xml:space="preserve">    </t>
    </r>
    <r>
      <rPr>
        <sz val="10"/>
        <color theme="1"/>
        <rFont val="宋体"/>
        <charset val="134"/>
      </rPr>
      <t>保障性住房净值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</si>
  <si>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累计盈余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</si>
  <si>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长期待摊费用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</si>
  <si>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专用基金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</si>
  <si>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待处理财产损溢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</si>
  <si>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权益法调整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</si>
  <si>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其他非流动资产</t>
    </r>
    <r>
      <rPr>
        <sz val="10"/>
        <color theme="1"/>
        <rFont val="Times New Roman"/>
        <charset val="134"/>
      </rPr>
      <t xml:space="preserve"> 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</si>
  <si>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无偿调拨净资产</t>
    </r>
    <r>
      <rPr>
        <sz val="10"/>
        <color theme="1"/>
        <rFont val="Times New Roman"/>
        <charset val="134"/>
      </rPr>
      <t>*</t>
    </r>
  </si>
  <si>
    <t>非流动资产合计</t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</si>
  <si>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本期盈余</t>
    </r>
    <r>
      <rPr>
        <sz val="10"/>
        <color theme="1"/>
        <rFont val="Times New Roman"/>
        <charset val="134"/>
      </rPr>
      <t>*</t>
    </r>
  </si>
  <si>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受托代理资产</t>
    </r>
  </si>
  <si>
    <t>净资产合计</t>
  </si>
  <si>
    <t>资产总计</t>
  </si>
  <si>
    <t>负债和净资产总计</t>
  </si>
  <si>
    <r>
      <rPr>
        <sz val="12"/>
        <rFont val="宋体"/>
        <charset val="134"/>
      </rPr>
      <t>附表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：</t>
    </r>
  </si>
  <si>
    <t>收支结余表</t>
  </si>
  <si>
    <t>编制单位：寻甸回族彝族自治县红十字会</t>
  </si>
  <si>
    <r>
      <rPr>
        <sz val="11"/>
        <rFont val="Times New Roman"/>
        <charset val="134"/>
      </rPr>
      <t>2020</t>
    </r>
    <r>
      <rPr>
        <sz val="11"/>
        <rFont val="宋体"/>
        <charset val="134"/>
      </rPr>
      <t>年度</t>
    </r>
  </si>
  <si>
    <r>
      <rPr>
        <sz val="11"/>
        <rFont val="宋体"/>
        <charset val="134"/>
      </rPr>
      <t>单位：元</t>
    </r>
  </si>
  <si>
    <t>科目代码</t>
  </si>
  <si>
    <t>科目明细</t>
  </si>
  <si>
    <t>本年发生额</t>
  </si>
  <si>
    <t>上年发生额</t>
  </si>
  <si>
    <t>四、收入类</t>
  </si>
  <si>
    <t>财政补助收入</t>
  </si>
  <si>
    <r>
      <rPr>
        <sz val="10"/>
        <rFont val="宋体"/>
        <charset val="134"/>
      </rPr>
      <t>其他收入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捐赠收入</t>
    </r>
  </si>
  <si>
    <r>
      <rPr>
        <sz val="10"/>
        <rFont val="宋体"/>
        <charset val="134"/>
      </rPr>
      <t>其他收入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利息收入</t>
    </r>
  </si>
  <si>
    <r>
      <rPr>
        <sz val="10"/>
        <rFont val="宋体"/>
        <charset val="134"/>
      </rPr>
      <t>其他收入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其他</t>
    </r>
  </si>
  <si>
    <t>收入合计：</t>
  </si>
  <si>
    <t>五、支出类</t>
  </si>
  <si>
    <t>事业支出</t>
  </si>
  <si>
    <r>
      <rPr>
        <sz val="10"/>
        <rFont val="宋体"/>
        <charset val="134"/>
      </rPr>
      <t>其他支出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捐赠支出</t>
    </r>
  </si>
  <si>
    <r>
      <rPr>
        <sz val="10"/>
        <rFont val="宋体"/>
        <charset val="134"/>
      </rPr>
      <t>其他支出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手续费</t>
    </r>
  </si>
  <si>
    <t>事业基金弥补收支差额</t>
  </si>
  <si>
    <t>支出合计：</t>
  </si>
  <si>
    <t>收支结余：</t>
  </si>
  <si>
    <r>
      <rPr>
        <sz val="11"/>
        <color theme="1"/>
        <rFont val="Times New Roman"/>
        <charset val="134"/>
      </rPr>
      <t xml:space="preserve">             2021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宋体"/>
        <charset val="134"/>
      </rPr>
      <t>日</t>
    </r>
  </si>
  <si>
    <r>
      <rPr>
        <sz val="11"/>
        <rFont val="Times New Roman"/>
        <charset val="134"/>
      </rPr>
      <t>2021</t>
    </r>
    <r>
      <rPr>
        <sz val="11"/>
        <rFont val="宋体"/>
        <charset val="134"/>
      </rPr>
      <t>年度</t>
    </r>
  </si>
  <si>
    <t>其他收入-其他</t>
  </si>
  <si>
    <r>
      <rPr>
        <sz val="11"/>
        <color theme="1"/>
        <rFont val="Times New Roman"/>
        <charset val="134"/>
      </rPr>
      <t xml:space="preserve">             2022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>31</t>
    </r>
    <r>
      <rPr>
        <sz val="11"/>
        <color theme="1"/>
        <rFont val="宋体"/>
        <charset val="134"/>
      </rPr>
      <t>日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</si>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</sst>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&quot;&quot;"/>
    <numFmt numFmtId="177" formatCode="#,##0.00_ "/>
  </numFmts>
  <fonts count="4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theme="1"/>
      <name val="Times New Roman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57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57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43" fontId="2" fillId="0" borderId="0" xfId="0" applyNumberFormat="1" applyFo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3" fontId="8" fillId="0" borderId="1" xfId="0" applyNumberFormat="1" applyFont="1" applyBorder="1" applyAlignment="1">
      <alignment horizontal="right" vertical="center"/>
    </xf>
    <xf numFmtId="4" fontId="2" fillId="0" borderId="0" xfId="0" applyNumberFormat="1" applyFo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43" fontId="8" fillId="0" borderId="1" xfId="0" applyNumberFormat="1" applyFont="1" applyBorder="1" applyAlignment="1">
      <alignment horizontal="right"/>
    </xf>
    <xf numFmtId="4" fontId="2" fillId="0" borderId="0" xfId="0" applyNumberFormat="1" applyFont="1" applyAlignment="1"/>
    <xf numFmtId="43" fontId="9" fillId="0" borderId="0" xfId="1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right" vertical="center"/>
    </xf>
    <xf numFmtId="43" fontId="16" fillId="0" borderId="3" xfId="1" applyFont="1" applyBorder="1" applyAlignment="1">
      <alignment horizontal="right" vertical="center" shrinkToFit="1"/>
    </xf>
    <xf numFmtId="0" fontId="17" fillId="0" borderId="1" xfId="0" applyFont="1" applyBorder="1">
      <alignment vertical="center"/>
    </xf>
    <xf numFmtId="176" fontId="18" fillId="0" borderId="1" xfId="0" applyNumberFormat="1" applyFont="1" applyBorder="1" applyAlignment="1">
      <alignment horizontal="right" vertical="center"/>
    </xf>
    <xf numFmtId="176" fontId="15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43" fontId="18" fillId="0" borderId="1" xfId="1" applyFont="1" applyBorder="1" applyAlignment="1">
      <alignment horizontal="center" vertical="center"/>
    </xf>
    <xf numFmtId="43" fontId="18" fillId="0" borderId="1" xfId="1" applyFont="1" applyBorder="1" applyAlignment="1">
      <alignment horizontal="right" vertical="center"/>
    </xf>
    <xf numFmtId="0" fontId="19" fillId="0" borderId="1" xfId="0" applyFont="1" applyBorder="1">
      <alignment vertical="center"/>
    </xf>
    <xf numFmtId="0" fontId="17" fillId="0" borderId="0" xfId="0" applyFont="1" applyAlignment="1">
      <alignment vertical="center" wrapText="1"/>
    </xf>
    <xf numFmtId="176" fontId="9" fillId="0" borderId="0" xfId="0" applyNumberFormat="1" applyFont="1">
      <alignment vertical="center"/>
    </xf>
    <xf numFmtId="43" fontId="2" fillId="0" borderId="0" xfId="0" applyNumberFormat="1" applyFont="1" applyAlignment="1"/>
    <xf numFmtId="177" fontId="9" fillId="0" borderId="0" xfId="0" applyNumberFormat="1" applyFont="1">
      <alignment vertical="center"/>
    </xf>
    <xf numFmtId="43" fontId="9" fillId="0" borderId="0" xfId="0" applyNumberFormat="1" applyFont="1">
      <alignment vertical="center"/>
    </xf>
    <xf numFmtId="0" fontId="12" fillId="0" borderId="0" xfId="0" applyFont="1" applyAlignment="1" quotePrefix="1">
      <alignment horizontal="left" vertical="center"/>
    </xf>
    <xf numFmtId="0" fontId="9" fillId="0" borderId="0" xfId="0" applyFont="1" applyAlignment="1" quotePrefix="1">
      <alignment horizontal="right" vertical="center" wrapText="1"/>
    </xf>
    <xf numFmtId="0" fontId="13" fillId="0" borderId="1" xfId="0" applyFont="1" applyBorder="1" applyAlignment="1" quotePrefix="1">
      <alignment horizontal="center" vertical="center"/>
    </xf>
    <xf numFmtId="0" fontId="14" fillId="0" borderId="1" xfId="0" applyFont="1" applyBorder="1" applyAlignment="1" quotePrefix="1">
      <alignment horizontal="left" vertical="center"/>
    </xf>
    <xf numFmtId="0" fontId="17" fillId="0" borderId="1" xfId="0" applyFont="1" applyBorder="1" quotePrefix="1">
      <alignment vertical="center"/>
    </xf>
    <xf numFmtId="0" fontId="14" fillId="0" borderId="1" xfId="0" applyFont="1" applyBorder="1" applyAlignment="1" quotePrefix="1">
      <alignment horizontal="center" vertical="center"/>
    </xf>
    <xf numFmtId="0" fontId="19" fillId="0" borderId="1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pageSetUpPr fitToPage="1"/>
  </sheetPr>
  <dimension ref="A1:F51"/>
  <sheetViews>
    <sheetView workbookViewId="0">
      <pane xSplit="1" ySplit="4" topLeftCell="B41" activePane="bottomRight" state="frozen"/>
      <selection/>
      <selection pane="topRight"/>
      <selection pane="bottomLeft"/>
      <selection pane="bottomRight" activeCell="B51" sqref="B51"/>
    </sheetView>
  </sheetViews>
  <sheetFormatPr defaultColWidth="9" defaultRowHeight="15" outlineLevelCol="5"/>
  <cols>
    <col min="1" max="1" width="26.875" style="23" customWidth="1"/>
    <col min="2" max="2" width="19.125" style="23" customWidth="1"/>
    <col min="3" max="3" width="17.25" style="23" customWidth="1"/>
    <col min="4" max="4" width="25.625" style="23" customWidth="1"/>
    <col min="5" max="6" width="17" style="23" customWidth="1"/>
    <col min="7" max="7" width="10.375" style="23"/>
    <col min="8" max="16384" width="9" style="23"/>
  </cols>
  <sheetData>
    <row r="1" ht="22.5" customHeight="1" spans="1:1">
      <c r="A1" s="23" t="s">
        <v>0</v>
      </c>
    </row>
    <row r="2" ht="28.7" customHeight="1" spans="1:6">
      <c r="A2" s="24" t="s">
        <v>1</v>
      </c>
      <c r="B2" s="25"/>
      <c r="C2" s="25"/>
      <c r="D2" s="25"/>
      <c r="E2" s="25"/>
      <c r="F2" s="25"/>
    </row>
    <row r="3" ht="24.75" customHeight="1" spans="1:6">
      <c r="A3" s="47" t="s">
        <v>2</v>
      </c>
      <c r="B3" s="27"/>
      <c r="C3" s="28" t="s">
        <v>3</v>
      </c>
      <c r="D3" s="28"/>
      <c r="F3" s="48" t="s">
        <v>4</v>
      </c>
    </row>
    <row r="4" ht="24.95" customHeight="1" spans="1:6">
      <c r="A4" s="49" t="s">
        <v>5</v>
      </c>
      <c r="B4" s="49" t="s">
        <v>6</v>
      </c>
      <c r="C4" s="49" t="s">
        <v>7</v>
      </c>
      <c r="D4" s="49" t="s">
        <v>8</v>
      </c>
      <c r="E4" s="49" t="s">
        <v>6</v>
      </c>
      <c r="F4" s="49" t="s">
        <v>7</v>
      </c>
    </row>
    <row r="5" ht="20.1" customHeight="1" spans="1:6">
      <c r="A5" s="50" t="s">
        <v>9</v>
      </c>
      <c r="B5" s="32"/>
      <c r="C5" s="33">
        <v>0</v>
      </c>
      <c r="D5" s="50" t="s">
        <v>10</v>
      </c>
      <c r="E5" s="32"/>
      <c r="F5" s="32"/>
    </row>
    <row r="6" ht="20.1" customHeight="1" spans="1:6">
      <c r="A6" s="51" t="s">
        <v>11</v>
      </c>
      <c r="B6" s="35">
        <v>25508.93</v>
      </c>
      <c r="C6" s="36"/>
      <c r="D6" s="51" t="s">
        <v>12</v>
      </c>
      <c r="E6" s="36"/>
      <c r="F6" s="36"/>
    </row>
    <row r="7" ht="20.1" customHeight="1" spans="1:6">
      <c r="A7" s="51" t="s">
        <v>13</v>
      </c>
      <c r="B7" s="36"/>
      <c r="C7" s="36"/>
      <c r="D7" s="51" t="s">
        <v>14</v>
      </c>
      <c r="E7" s="36"/>
      <c r="F7" s="36"/>
    </row>
    <row r="8" ht="20.1" customHeight="1" spans="1:6">
      <c r="A8" s="51" t="s">
        <v>15</v>
      </c>
      <c r="B8" s="36"/>
      <c r="C8" s="36"/>
      <c r="D8" s="51" t="s">
        <v>16</v>
      </c>
      <c r="E8" s="36"/>
      <c r="F8" s="36"/>
    </row>
    <row r="9" ht="20.1" customHeight="1" spans="1:6">
      <c r="A9" s="51" t="s">
        <v>17</v>
      </c>
      <c r="B9" s="36"/>
      <c r="C9" s="36"/>
      <c r="D9" s="51" t="s">
        <v>18</v>
      </c>
      <c r="E9" s="36"/>
      <c r="F9" s="36"/>
    </row>
    <row r="10" ht="20.1" customHeight="1" spans="1:6">
      <c r="A10" s="51" t="s">
        <v>19</v>
      </c>
      <c r="B10" s="36"/>
      <c r="C10" s="36"/>
      <c r="D10" s="51" t="s">
        <v>20</v>
      </c>
      <c r="E10" s="36"/>
      <c r="F10" s="36"/>
    </row>
    <row r="11" ht="20.1" customHeight="1" spans="1:6">
      <c r="A11" s="51" t="s">
        <v>21</v>
      </c>
      <c r="B11" s="36"/>
      <c r="C11" s="36"/>
      <c r="D11" s="51" t="s">
        <v>22</v>
      </c>
      <c r="E11" s="36"/>
      <c r="F11" s="36"/>
    </row>
    <row r="12" ht="20.1" customHeight="1" spans="1:6">
      <c r="A12" s="51" t="s">
        <v>23</v>
      </c>
      <c r="B12" s="36"/>
      <c r="C12" s="36"/>
      <c r="D12" s="51" t="s">
        <v>24</v>
      </c>
      <c r="E12" s="36"/>
      <c r="F12" s="36"/>
    </row>
    <row r="13" ht="20.1" customHeight="1" spans="1:6">
      <c r="A13" s="51" t="s">
        <v>25</v>
      </c>
      <c r="B13" s="36"/>
      <c r="C13" s="36"/>
      <c r="D13" s="51" t="s">
        <v>26</v>
      </c>
      <c r="E13" s="36"/>
      <c r="F13" s="36"/>
    </row>
    <row r="14" ht="20.1" customHeight="1" spans="1:6">
      <c r="A14" s="51" t="s">
        <v>27</v>
      </c>
      <c r="B14" s="36"/>
      <c r="C14" s="36"/>
      <c r="D14" s="51" t="s">
        <v>28</v>
      </c>
      <c r="E14" s="36"/>
      <c r="F14" s="36"/>
    </row>
    <row r="15" ht="20.1" customHeight="1" spans="1:6">
      <c r="A15" s="51" t="s">
        <v>29</v>
      </c>
      <c r="B15" s="36"/>
      <c r="C15" s="36"/>
      <c r="D15" s="51" t="s">
        <v>30</v>
      </c>
      <c r="E15" s="36"/>
      <c r="F15" s="36"/>
    </row>
    <row r="16" ht="20.1" customHeight="1" spans="1:6">
      <c r="A16" s="51" t="s">
        <v>31</v>
      </c>
      <c r="B16" s="36">
        <v>0</v>
      </c>
      <c r="C16" s="36"/>
      <c r="D16" s="51" t="s">
        <v>32</v>
      </c>
      <c r="E16" s="36"/>
      <c r="F16" s="36"/>
    </row>
    <row r="17" ht="20.1" customHeight="1" spans="1:6">
      <c r="A17" s="51" t="s">
        <v>33</v>
      </c>
      <c r="B17" s="37"/>
      <c r="C17" s="35"/>
      <c r="D17" s="51" t="s">
        <v>34</v>
      </c>
      <c r="E17" s="35"/>
      <c r="F17" s="35"/>
    </row>
    <row r="18" ht="20.1" customHeight="1" spans="1:6">
      <c r="A18" s="51" t="s">
        <v>35</v>
      </c>
      <c r="B18" s="37"/>
      <c r="C18" s="35"/>
      <c r="D18" s="51" t="s">
        <v>36</v>
      </c>
      <c r="E18" s="37"/>
      <c r="F18" s="37"/>
    </row>
    <row r="19" ht="20.1" customHeight="1" spans="1:6">
      <c r="A19" s="52" t="s">
        <v>37</v>
      </c>
      <c r="B19" s="35">
        <f>SUM(B6:B18)</f>
        <v>25508.93</v>
      </c>
      <c r="C19" s="35">
        <f>SUM(C6:C18)</f>
        <v>0</v>
      </c>
      <c r="D19" s="51" t="s">
        <v>38</v>
      </c>
      <c r="E19" s="37"/>
      <c r="F19" s="37"/>
    </row>
    <row r="20" ht="20.1" customHeight="1" spans="1:6">
      <c r="A20" s="50" t="s">
        <v>39</v>
      </c>
      <c r="B20" s="37"/>
      <c r="C20" s="35"/>
      <c r="D20" s="52" t="s">
        <v>40</v>
      </c>
      <c r="E20" s="35">
        <f>SUM(E6:E19)</f>
        <v>0</v>
      </c>
      <c r="F20" s="35">
        <f>SUM(F6:F19)</f>
        <v>0</v>
      </c>
    </row>
    <row r="21" ht="20.1" customHeight="1" spans="1:6">
      <c r="A21" s="51" t="s">
        <v>41</v>
      </c>
      <c r="B21" s="35">
        <v>0</v>
      </c>
      <c r="C21" s="39"/>
      <c r="D21" s="50" t="s">
        <v>42</v>
      </c>
      <c r="E21" s="37"/>
      <c r="F21" s="37"/>
    </row>
    <row r="22" ht="20.1" customHeight="1" spans="1:6">
      <c r="A22" s="51" t="s">
        <v>43</v>
      </c>
      <c r="B22" s="35">
        <v>0</v>
      </c>
      <c r="C22" s="40"/>
      <c r="D22" s="51" t="s">
        <v>44</v>
      </c>
      <c r="E22" s="35"/>
      <c r="F22" s="35"/>
    </row>
    <row r="23" ht="20.1" customHeight="1" spans="1:6">
      <c r="A23" s="51" t="s">
        <v>45</v>
      </c>
      <c r="B23" s="35">
        <v>323240</v>
      </c>
      <c r="C23" s="35">
        <v>323240</v>
      </c>
      <c r="D23" s="51" t="s">
        <v>46</v>
      </c>
      <c r="E23" s="35"/>
      <c r="F23" s="35"/>
    </row>
    <row r="24" ht="20.1" customHeight="1" spans="1:6">
      <c r="A24" s="51" t="s">
        <v>47</v>
      </c>
      <c r="B24" s="35">
        <f>244856.94-1499.17</f>
        <v>243357.77</v>
      </c>
      <c r="C24" s="35">
        <v>214303.98</v>
      </c>
      <c r="D24" s="51" t="s">
        <v>48</v>
      </c>
      <c r="E24" s="35"/>
      <c r="F24" s="35"/>
    </row>
    <row r="25" ht="20.1" customHeight="1" spans="1:6">
      <c r="A25" s="51" t="s">
        <v>49</v>
      </c>
      <c r="B25" s="35">
        <f>B23-B24</f>
        <v>79882.23</v>
      </c>
      <c r="C25" s="35">
        <f>C23-C24</f>
        <v>108936.02</v>
      </c>
      <c r="D25" s="51" t="s">
        <v>50</v>
      </c>
      <c r="E25" s="37"/>
      <c r="F25" s="37"/>
    </row>
    <row r="26" ht="20.1" customHeight="1" spans="1:6">
      <c r="A26" s="51" t="s">
        <v>51</v>
      </c>
      <c r="B26" s="35">
        <v>0</v>
      </c>
      <c r="C26" s="35">
        <v>0</v>
      </c>
      <c r="D26" s="52" t="s">
        <v>52</v>
      </c>
      <c r="E26" s="35"/>
      <c r="F26" s="35"/>
    </row>
    <row r="27" ht="20.1" customHeight="1" spans="1:6">
      <c r="A27" s="51" t="s">
        <v>53</v>
      </c>
      <c r="B27" s="35">
        <v>0</v>
      </c>
      <c r="C27" s="35">
        <v>0</v>
      </c>
      <c r="D27" s="53" t="s">
        <v>54</v>
      </c>
      <c r="E27" s="35"/>
      <c r="F27" s="35"/>
    </row>
    <row r="28" ht="20.1" customHeight="1" spans="1:6">
      <c r="A28" s="51" t="s">
        <v>55</v>
      </c>
      <c r="B28" s="35"/>
      <c r="C28" s="35"/>
      <c r="D28" s="52" t="s">
        <v>56</v>
      </c>
      <c r="E28" s="35"/>
      <c r="F28" s="35">
        <f>F20+F26</f>
        <v>0</v>
      </c>
    </row>
    <row r="29" ht="20.1" customHeight="1" spans="1:6">
      <c r="A29" s="51" t="s">
        <v>57</v>
      </c>
      <c r="B29" s="35"/>
      <c r="C29" s="35"/>
      <c r="D29" s="34"/>
      <c r="E29" s="37"/>
      <c r="F29" s="37"/>
    </row>
    <row r="30" ht="20.1" customHeight="1" spans="1:6">
      <c r="A30" s="51" t="s">
        <v>58</v>
      </c>
      <c r="B30" s="35">
        <f>B28-B29</f>
        <v>0</v>
      </c>
      <c r="C30" s="35">
        <f>C28-C29</f>
        <v>0</v>
      </c>
      <c r="D30" s="34"/>
      <c r="E30" s="37"/>
      <c r="F30" s="37"/>
    </row>
    <row r="31" ht="20.1" customHeight="1" spans="1:6">
      <c r="A31" s="51" t="s">
        <v>59</v>
      </c>
      <c r="B31" s="35">
        <v>0</v>
      </c>
      <c r="C31" s="35">
        <v>0</v>
      </c>
      <c r="D31" s="34"/>
      <c r="E31" s="37"/>
      <c r="F31" s="37"/>
    </row>
    <row r="32" ht="20.1" customHeight="1" spans="1:6">
      <c r="A32" s="51" t="s">
        <v>60</v>
      </c>
      <c r="B32" s="35">
        <v>0</v>
      </c>
      <c r="C32" s="35">
        <v>0</v>
      </c>
      <c r="D32" s="34"/>
      <c r="E32" s="37"/>
      <c r="F32" s="37"/>
    </row>
    <row r="33" ht="20.1" customHeight="1" spans="1:6">
      <c r="A33" s="51" t="s">
        <v>61</v>
      </c>
      <c r="B33" s="35">
        <v>0</v>
      </c>
      <c r="C33" s="35">
        <v>0</v>
      </c>
      <c r="D33" s="34"/>
      <c r="E33" s="37"/>
      <c r="F33" s="37"/>
    </row>
    <row r="34" ht="20.1" customHeight="1" spans="1:6">
      <c r="A34" s="51" t="s">
        <v>62</v>
      </c>
      <c r="B34" s="35">
        <v>0</v>
      </c>
      <c r="C34" s="35">
        <v>0</v>
      </c>
      <c r="D34" s="34"/>
      <c r="E34" s="37"/>
      <c r="F34" s="37"/>
    </row>
    <row r="35" ht="20.1" customHeight="1" spans="1:6">
      <c r="A35" s="51" t="s">
        <v>63</v>
      </c>
      <c r="B35" s="35">
        <v>0</v>
      </c>
      <c r="C35" s="35">
        <v>0</v>
      </c>
      <c r="D35" s="34"/>
      <c r="E35" s="37"/>
      <c r="F35" s="37"/>
    </row>
    <row r="36" ht="20.1" customHeight="1" spans="1:6">
      <c r="A36" s="51" t="s">
        <v>64</v>
      </c>
      <c r="B36" s="35">
        <v>0</v>
      </c>
      <c r="C36" s="35">
        <v>0</v>
      </c>
      <c r="D36" s="34"/>
      <c r="E36" s="37"/>
      <c r="F36" s="37"/>
    </row>
    <row r="37" ht="20.1" customHeight="1" spans="1:6">
      <c r="A37" s="51" t="s">
        <v>65</v>
      </c>
      <c r="B37" s="35">
        <v>0</v>
      </c>
      <c r="C37" s="35">
        <v>0</v>
      </c>
      <c r="D37" s="34"/>
      <c r="E37" s="37"/>
      <c r="F37" s="37"/>
    </row>
    <row r="38" ht="20.1" customHeight="1" spans="1:6">
      <c r="A38" s="51" t="s">
        <v>66</v>
      </c>
      <c r="B38" s="35">
        <v>0</v>
      </c>
      <c r="C38" s="35">
        <v>0</v>
      </c>
      <c r="D38" s="50" t="s">
        <v>67</v>
      </c>
      <c r="E38" s="37"/>
      <c r="F38" s="37"/>
    </row>
    <row r="39" ht="20.1" customHeight="1" spans="1:6">
      <c r="A39" s="51" t="s">
        <v>68</v>
      </c>
      <c r="B39" s="35">
        <v>0</v>
      </c>
      <c r="C39" s="35">
        <v>0</v>
      </c>
      <c r="D39" s="51" t="s">
        <v>69</v>
      </c>
      <c r="E39" s="35">
        <f>103891.99+1499.17</f>
        <v>105391.16</v>
      </c>
      <c r="F39" s="35">
        <v>108936.02</v>
      </c>
    </row>
    <row r="40" ht="20.1" customHeight="1" spans="1:6">
      <c r="A40" s="51" t="s">
        <v>70</v>
      </c>
      <c r="B40" s="35">
        <v>0</v>
      </c>
      <c r="C40" s="35">
        <v>0</v>
      </c>
      <c r="D40" s="51" t="s">
        <v>71</v>
      </c>
      <c r="E40" s="35"/>
      <c r="F40" s="35"/>
    </row>
    <row r="41" ht="20.1" customHeight="1" spans="1:6">
      <c r="A41" s="51" t="s">
        <v>72</v>
      </c>
      <c r="B41" s="35">
        <v>0</v>
      </c>
      <c r="C41" s="35">
        <v>0</v>
      </c>
      <c r="D41" s="51" t="s">
        <v>73</v>
      </c>
      <c r="E41" s="35"/>
      <c r="F41" s="35"/>
    </row>
    <row r="42" ht="20.1" customHeight="1" spans="1:6">
      <c r="A42" s="51" t="s">
        <v>74</v>
      </c>
      <c r="B42" s="37"/>
      <c r="C42" s="37"/>
      <c r="D42" s="51" t="s">
        <v>75</v>
      </c>
      <c r="E42" s="35"/>
      <c r="F42" s="35"/>
    </row>
    <row r="43" ht="20.1" customHeight="1" spans="1:6">
      <c r="A43" s="52" t="s">
        <v>76</v>
      </c>
      <c r="B43" s="35">
        <f>B25+B30</f>
        <v>79882.23</v>
      </c>
      <c r="C43" s="35">
        <f>C25+C30</f>
        <v>108936.02</v>
      </c>
      <c r="D43" s="51" t="s">
        <v>77</v>
      </c>
      <c r="E43" s="35"/>
      <c r="F43" s="35"/>
    </row>
    <row r="44" ht="20.1" customHeight="1" spans="1:6">
      <c r="A44" s="51" t="s">
        <v>78</v>
      </c>
      <c r="B44" s="35">
        <v>0</v>
      </c>
      <c r="C44" s="35">
        <v>0</v>
      </c>
      <c r="D44" s="52" t="s">
        <v>79</v>
      </c>
      <c r="E44" s="35">
        <f>SUM(E39:E43)</f>
        <v>105391.16</v>
      </c>
      <c r="F44" s="35">
        <f>SUM(F39:F43)</f>
        <v>108936.02</v>
      </c>
    </row>
    <row r="45" ht="20.1" customHeight="1" spans="1:6">
      <c r="A45" s="52" t="s">
        <v>80</v>
      </c>
      <c r="B45" s="35">
        <f>B19+B25</f>
        <v>105391.16</v>
      </c>
      <c r="C45" s="35">
        <f>C19+C43</f>
        <v>108936.02</v>
      </c>
      <c r="D45" s="52" t="s">
        <v>81</v>
      </c>
      <c r="E45" s="35">
        <f>E28+E44</f>
        <v>105391.16</v>
      </c>
      <c r="F45" s="35">
        <f>F28+F44</f>
        <v>108936.02</v>
      </c>
    </row>
    <row r="46" ht="12.95" customHeight="1" spans="1:1">
      <c r="A46" s="42"/>
    </row>
    <row r="47" s="22" customFormat="1" spans="2:5">
      <c r="B47" s="22">
        <f>B45-E45</f>
        <v>0</v>
      </c>
      <c r="C47" s="22">
        <f>C45-F45</f>
        <v>0</v>
      </c>
      <c r="E47" s="22">
        <f>E44-F44</f>
        <v>-3544.86</v>
      </c>
    </row>
    <row r="48" spans="5:6">
      <c r="E48" s="46">
        <f>E47-收入费用表2020年!C18</f>
        <v>-1.30967237055302e-10</v>
      </c>
      <c r="F48" s="43"/>
    </row>
    <row r="51" spans="2:2">
      <c r="B51" s="45"/>
    </row>
  </sheetData>
  <mergeCells count="4">
    <mergeCell ref="A2:F2"/>
    <mergeCell ref="A3:B3"/>
    <mergeCell ref="C3:D3"/>
    <mergeCell ref="A46:F46"/>
  </mergeCells>
  <pageMargins left="0.590551181102362" right="0.393700787401575" top="0.748031496062992" bottom="0.511811023622047" header="0.31496062992126" footer="0.31496062992126"/>
  <pageSetup paperSize="9" scale="77" firstPageNumber="23" orientation="portrait" useFirstPageNumber="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pageSetUpPr fitToPage="1"/>
  </sheetPr>
  <dimension ref="A1:F23"/>
  <sheetViews>
    <sheetView workbookViewId="0">
      <pane xSplit="1" ySplit="4" topLeftCell="B11" activePane="bottomRight" state="frozen"/>
      <selection/>
      <selection pane="topRight"/>
      <selection pane="bottomLeft"/>
      <selection pane="bottomRight" activeCell="C6" sqref="C6:C9"/>
    </sheetView>
  </sheetViews>
  <sheetFormatPr defaultColWidth="9" defaultRowHeight="15.75" outlineLevelCol="5"/>
  <cols>
    <col min="1" max="1" width="12.5" style="3" customWidth="1"/>
    <col min="2" max="2" width="27.75" style="4" customWidth="1"/>
    <col min="3" max="4" width="18.75" style="3" customWidth="1"/>
    <col min="5" max="5" width="17.125" style="3" customWidth="1"/>
    <col min="6" max="6" width="10.625" style="3" customWidth="1"/>
    <col min="7" max="7" width="4" style="3" customWidth="1"/>
    <col min="8" max="8" width="3.375" style="3" customWidth="1"/>
    <col min="9" max="16384" width="9" style="3"/>
  </cols>
  <sheetData>
    <row r="1" ht="19.5" customHeight="1" spans="1:1">
      <c r="A1" s="3" t="s">
        <v>82</v>
      </c>
    </row>
    <row r="2" ht="22.5" spans="1:6">
      <c r="A2" s="5" t="s">
        <v>83</v>
      </c>
      <c r="B2" s="5"/>
      <c r="C2" s="5"/>
      <c r="D2" s="5"/>
      <c r="E2" s="6"/>
      <c r="F2" s="6"/>
    </row>
    <row r="3" s="1" customFormat="1" ht="23.1" customHeight="1" spans="1:5">
      <c r="A3" s="7" t="s">
        <v>84</v>
      </c>
      <c r="B3" s="8"/>
      <c r="C3" s="9" t="s">
        <v>85</v>
      </c>
      <c r="D3" s="10" t="s">
        <v>86</v>
      </c>
      <c r="E3" s="11"/>
    </row>
    <row r="4" s="2" customFormat="1" ht="21.75" customHeight="1" spans="1:5">
      <c r="A4" s="12" t="s">
        <v>87</v>
      </c>
      <c r="B4" s="12" t="s">
        <v>88</v>
      </c>
      <c r="C4" s="12" t="s">
        <v>89</v>
      </c>
      <c r="D4" s="12" t="s">
        <v>90</v>
      </c>
      <c r="E4" s="13"/>
    </row>
    <row r="5" s="2" customFormat="1" ht="21.75" customHeight="1" spans="1:4">
      <c r="A5" s="14"/>
      <c r="B5" s="15" t="s">
        <v>91</v>
      </c>
      <c r="C5" s="16"/>
      <c r="D5" s="16"/>
    </row>
    <row r="6" s="2" customFormat="1" ht="21.75" customHeight="1" spans="1:5">
      <c r="A6" s="14">
        <v>4001</v>
      </c>
      <c r="B6" s="15" t="s">
        <v>92</v>
      </c>
      <c r="C6" s="16">
        <v>1085416.24</v>
      </c>
      <c r="D6" s="16">
        <v>1158694</v>
      </c>
      <c r="E6" s="17"/>
    </row>
    <row r="7" s="2" customFormat="1" ht="21.75" customHeight="1" spans="1:4">
      <c r="A7" s="14">
        <v>4501</v>
      </c>
      <c r="B7" s="15" t="s">
        <v>93</v>
      </c>
      <c r="C7" s="16"/>
      <c r="D7" s="16"/>
    </row>
    <row r="8" s="2" customFormat="1" ht="21.75" customHeight="1" spans="1:4">
      <c r="A8" s="14"/>
      <c r="B8" s="15" t="s">
        <v>94</v>
      </c>
      <c r="C8" s="16"/>
      <c r="D8" s="16"/>
    </row>
    <row r="9" s="2" customFormat="1" ht="21.75" customHeight="1" spans="1:4">
      <c r="A9" s="14"/>
      <c r="B9" s="15" t="s">
        <v>95</v>
      </c>
      <c r="C9" s="16">
        <v>1276.11</v>
      </c>
      <c r="D9" s="16"/>
    </row>
    <row r="10" s="2" customFormat="1" ht="21.75" customHeight="1" spans="1:5">
      <c r="A10" s="14"/>
      <c r="B10" s="15" t="s">
        <v>96</v>
      </c>
      <c r="C10" s="16">
        <v>1086692.35</v>
      </c>
      <c r="D10" s="16">
        <v>1158694</v>
      </c>
      <c r="E10" s="17"/>
    </row>
    <row r="11" s="2" customFormat="1" ht="21.75" customHeight="1" spans="1:5">
      <c r="A11" s="14"/>
      <c r="B11" s="18"/>
      <c r="C11" s="16"/>
      <c r="D11" s="16"/>
      <c r="E11" s="17"/>
    </row>
    <row r="12" s="2" customFormat="1" ht="21.75" customHeight="1" spans="1:4">
      <c r="A12" s="14"/>
      <c r="B12" s="15" t="s">
        <v>97</v>
      </c>
      <c r="C12" s="16"/>
      <c r="D12" s="16"/>
    </row>
    <row r="13" s="2" customFormat="1" ht="21.75" customHeight="1" spans="1:6">
      <c r="A13" s="14">
        <v>5001</v>
      </c>
      <c r="B13" s="15" t="s">
        <v>98</v>
      </c>
      <c r="C13" s="16">
        <v>1090237.21</v>
      </c>
      <c r="D13" s="16">
        <v>1163328.02</v>
      </c>
      <c r="F13" s="17"/>
    </row>
    <row r="14" s="2" customFormat="1" ht="21.75" customHeight="1" spans="1:6">
      <c r="A14" s="14"/>
      <c r="B14" s="15" t="s">
        <v>99</v>
      </c>
      <c r="C14" s="16"/>
      <c r="D14" s="16"/>
      <c r="F14" s="17"/>
    </row>
    <row r="15" s="2" customFormat="1" ht="21.75" customHeight="1" spans="1:6">
      <c r="A15" s="14"/>
      <c r="B15" s="15" t="s">
        <v>100</v>
      </c>
      <c r="C15" s="16"/>
      <c r="D15" s="16"/>
      <c r="F15" s="17"/>
    </row>
    <row r="16" s="2" customFormat="1" ht="21.75" customHeight="1" spans="1:4">
      <c r="A16" s="14"/>
      <c r="B16" s="15" t="s">
        <v>101</v>
      </c>
      <c r="C16" s="16"/>
      <c r="D16" s="16">
        <f>D6-D13</f>
        <v>-4634.02000000002</v>
      </c>
    </row>
    <row r="17" ht="21.75" customHeight="1" spans="1:4">
      <c r="A17" s="19"/>
      <c r="B17" s="15" t="s">
        <v>102</v>
      </c>
      <c r="C17" s="16">
        <f>C13</f>
        <v>1090237.21</v>
      </c>
      <c r="D17" s="16">
        <v>1158694</v>
      </c>
    </row>
    <row r="18" ht="21.75" customHeight="1" spans="1:4">
      <c r="A18" s="19"/>
      <c r="B18" s="15" t="s">
        <v>103</v>
      </c>
      <c r="C18" s="20">
        <f>C10-C17</f>
        <v>-3544.85999999987</v>
      </c>
      <c r="D18" s="20">
        <f>D10-D17</f>
        <v>0</v>
      </c>
    </row>
    <row r="20" spans="3:3">
      <c r="C20" s="44"/>
    </row>
    <row r="23" spans="5:5">
      <c r="E23" s="21"/>
    </row>
  </sheetData>
  <mergeCells count="2">
    <mergeCell ref="A2:D2"/>
    <mergeCell ref="A3:B3"/>
  </mergeCells>
  <pageMargins left="0.590551181102362" right="0.393700787401575" top="0.748031496062992" bottom="0.511811023622047" header="0.31496062992126" footer="0.31496062992126"/>
  <pageSetup paperSize="9" firstPageNumber="24" orientation="portrait" useFirstPageNumber="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workbookViewId="0">
      <pane xSplit="1" ySplit="4" topLeftCell="B38" activePane="bottomRight" state="frozen"/>
      <selection/>
      <selection pane="topRight"/>
      <selection pane="bottomLeft"/>
      <selection pane="bottomRight" activeCell="E39" sqref="E39"/>
    </sheetView>
  </sheetViews>
  <sheetFormatPr defaultColWidth="9" defaultRowHeight="15" outlineLevelCol="6"/>
  <cols>
    <col min="1" max="1" width="26.875" style="23" customWidth="1"/>
    <col min="2" max="2" width="19.125" style="23" customWidth="1"/>
    <col min="3" max="3" width="17.25" style="23" customWidth="1"/>
    <col min="4" max="4" width="25.625" style="23" customWidth="1"/>
    <col min="5" max="5" width="17" style="23" customWidth="1"/>
    <col min="6" max="6" width="18" style="23" customWidth="1"/>
    <col min="7" max="16384" width="9" style="23"/>
  </cols>
  <sheetData>
    <row r="1" ht="22.5" customHeight="1" spans="1:1">
      <c r="A1" s="23" t="s">
        <v>0</v>
      </c>
    </row>
    <row r="2" ht="28.7" customHeight="1" spans="1:6">
      <c r="A2" s="24" t="s">
        <v>1</v>
      </c>
      <c r="B2" s="25"/>
      <c r="C2" s="25"/>
      <c r="D2" s="25"/>
      <c r="E2" s="25"/>
      <c r="F2" s="25"/>
    </row>
    <row r="3" ht="24.75" customHeight="1" spans="1:6">
      <c r="A3" s="47" t="s">
        <v>2</v>
      </c>
      <c r="B3" s="27"/>
      <c r="C3" s="28" t="s">
        <v>104</v>
      </c>
      <c r="D3" s="28"/>
      <c r="F3" s="48" t="s">
        <v>4</v>
      </c>
    </row>
    <row r="4" ht="24.95" customHeight="1" spans="1:6">
      <c r="A4" s="49" t="s">
        <v>5</v>
      </c>
      <c r="B4" s="49" t="s">
        <v>6</v>
      </c>
      <c r="C4" s="49" t="s">
        <v>7</v>
      </c>
      <c r="D4" s="49" t="s">
        <v>8</v>
      </c>
      <c r="E4" s="49" t="s">
        <v>6</v>
      </c>
      <c r="F4" s="49" t="s">
        <v>7</v>
      </c>
    </row>
    <row r="5" ht="20.1" customHeight="1" spans="1:6">
      <c r="A5" s="50" t="s">
        <v>9</v>
      </c>
      <c r="B5" s="32"/>
      <c r="C5" s="33">
        <v>0</v>
      </c>
      <c r="D5" s="50" t="s">
        <v>10</v>
      </c>
      <c r="E5" s="32"/>
      <c r="F5" s="32"/>
    </row>
    <row r="6" ht="20.1" customHeight="1" spans="1:6">
      <c r="A6" s="51" t="s">
        <v>11</v>
      </c>
      <c r="B6" s="35">
        <v>21596.26</v>
      </c>
      <c r="C6" s="35">
        <v>25508.93</v>
      </c>
      <c r="D6" s="51" t="s">
        <v>12</v>
      </c>
      <c r="E6" s="36"/>
      <c r="F6" s="36"/>
    </row>
    <row r="7" ht="20.1" customHeight="1" spans="1:6">
      <c r="A7" s="51" t="s">
        <v>13</v>
      </c>
      <c r="B7" s="36"/>
      <c r="C7" s="36"/>
      <c r="D7" s="51" t="s">
        <v>14</v>
      </c>
      <c r="E7" s="36"/>
      <c r="F7" s="36"/>
    </row>
    <row r="8" ht="20.1" customHeight="1" spans="1:6">
      <c r="A8" s="51" t="s">
        <v>15</v>
      </c>
      <c r="B8" s="36"/>
      <c r="C8" s="36"/>
      <c r="D8" s="51" t="s">
        <v>16</v>
      </c>
      <c r="E8" s="36"/>
      <c r="F8" s="36"/>
    </row>
    <row r="9" ht="20.1" customHeight="1" spans="1:6">
      <c r="A9" s="51" t="s">
        <v>17</v>
      </c>
      <c r="B9" s="36"/>
      <c r="C9" s="36"/>
      <c r="D9" s="51" t="s">
        <v>18</v>
      </c>
      <c r="E9" s="36"/>
      <c r="F9" s="36"/>
    </row>
    <row r="10" ht="20.1" customHeight="1" spans="1:6">
      <c r="A10" s="51" t="s">
        <v>19</v>
      </c>
      <c r="B10" s="36"/>
      <c r="C10" s="36"/>
      <c r="D10" s="51" t="s">
        <v>20</v>
      </c>
      <c r="E10" s="36"/>
      <c r="F10" s="36"/>
    </row>
    <row r="11" ht="20.1" customHeight="1" spans="1:6">
      <c r="A11" s="51" t="s">
        <v>21</v>
      </c>
      <c r="B11" s="36"/>
      <c r="C11" s="36"/>
      <c r="D11" s="51" t="s">
        <v>22</v>
      </c>
      <c r="E11" s="36"/>
      <c r="F11" s="36"/>
    </row>
    <row r="12" ht="20.1" customHeight="1" spans="1:6">
      <c r="A12" s="51" t="s">
        <v>23</v>
      </c>
      <c r="B12" s="36"/>
      <c r="C12" s="36"/>
      <c r="D12" s="51" t="s">
        <v>24</v>
      </c>
      <c r="E12" s="36"/>
      <c r="F12" s="36"/>
    </row>
    <row r="13" ht="20.1" customHeight="1" spans="1:6">
      <c r="A13" s="51" t="s">
        <v>25</v>
      </c>
      <c r="B13" s="36"/>
      <c r="C13" s="36"/>
      <c r="D13" s="51" t="s">
        <v>26</v>
      </c>
      <c r="E13" s="36"/>
      <c r="F13" s="36"/>
    </row>
    <row r="14" ht="20.1" customHeight="1" spans="1:6">
      <c r="A14" s="51" t="s">
        <v>27</v>
      </c>
      <c r="B14" s="36"/>
      <c r="C14" s="36"/>
      <c r="D14" s="51" t="s">
        <v>28</v>
      </c>
      <c r="E14" s="36"/>
      <c r="F14" s="36"/>
    </row>
    <row r="15" ht="20.1" customHeight="1" spans="1:6">
      <c r="A15" s="51" t="s">
        <v>29</v>
      </c>
      <c r="B15" s="36"/>
      <c r="C15" s="36"/>
      <c r="D15" s="51" t="s">
        <v>30</v>
      </c>
      <c r="E15" s="36"/>
      <c r="F15" s="36"/>
    </row>
    <row r="16" ht="20.1" customHeight="1" spans="1:6">
      <c r="A16" s="51" t="s">
        <v>31</v>
      </c>
      <c r="B16" s="36">
        <v>0</v>
      </c>
      <c r="C16" s="36"/>
      <c r="D16" s="51" t="s">
        <v>32</v>
      </c>
      <c r="E16" s="36"/>
      <c r="F16" s="36"/>
    </row>
    <row r="17" ht="20.1" customHeight="1" spans="1:6">
      <c r="A17" s="51" t="s">
        <v>33</v>
      </c>
      <c r="B17" s="37"/>
      <c r="C17" s="35"/>
      <c r="D17" s="51" t="s">
        <v>34</v>
      </c>
      <c r="E17" s="35"/>
      <c r="F17" s="35"/>
    </row>
    <row r="18" ht="20.1" customHeight="1" spans="1:6">
      <c r="A18" s="51" t="s">
        <v>35</v>
      </c>
      <c r="B18" s="37"/>
      <c r="C18" s="35"/>
      <c r="D18" s="51" t="s">
        <v>36</v>
      </c>
      <c r="E18" s="37"/>
      <c r="F18" s="37"/>
    </row>
    <row r="19" ht="20.1" customHeight="1" spans="1:6">
      <c r="A19" s="52" t="s">
        <v>37</v>
      </c>
      <c r="B19" s="35">
        <f>SUM(B6:B18)</f>
        <v>21596.26</v>
      </c>
      <c r="C19" s="35">
        <f>SUM(C6:C18)</f>
        <v>25508.93</v>
      </c>
      <c r="D19" s="51" t="s">
        <v>38</v>
      </c>
      <c r="E19" s="37"/>
      <c r="F19" s="37"/>
    </row>
    <row r="20" ht="20.1" customHeight="1" spans="1:6">
      <c r="A20" s="50" t="s">
        <v>39</v>
      </c>
      <c r="B20" s="37"/>
      <c r="C20" s="35"/>
      <c r="D20" s="52" t="s">
        <v>40</v>
      </c>
      <c r="E20" s="35">
        <f>SUM(E6:E19)</f>
        <v>0</v>
      </c>
      <c r="F20" s="35">
        <f>SUM(F6:F19)</f>
        <v>0</v>
      </c>
    </row>
    <row r="21" ht="20.1" customHeight="1" spans="1:6">
      <c r="A21" s="51" t="s">
        <v>41</v>
      </c>
      <c r="B21" s="35">
        <v>0</v>
      </c>
      <c r="C21" s="39"/>
      <c r="D21" s="50" t="s">
        <v>42</v>
      </c>
      <c r="E21" s="37"/>
      <c r="F21" s="37"/>
    </row>
    <row r="22" ht="20.1" customHeight="1" spans="1:6">
      <c r="A22" s="51" t="s">
        <v>43</v>
      </c>
      <c r="B22" s="35">
        <v>0</v>
      </c>
      <c r="C22" s="40"/>
      <c r="D22" s="51" t="s">
        <v>44</v>
      </c>
      <c r="E22" s="35"/>
      <c r="F22" s="35"/>
    </row>
    <row r="23" ht="20.1" customHeight="1" spans="1:6">
      <c r="A23" s="51" t="s">
        <v>45</v>
      </c>
      <c r="B23" s="35">
        <f>323240+37475.63</f>
        <v>360715.63</v>
      </c>
      <c r="C23" s="35">
        <v>323240</v>
      </c>
      <c r="D23" s="51" t="s">
        <v>46</v>
      </c>
      <c r="E23" s="35"/>
      <c r="F23" s="35"/>
    </row>
    <row r="24" ht="20.1" customHeight="1" spans="1:6">
      <c r="A24" s="51" t="s">
        <v>47</v>
      </c>
      <c r="B24" s="35">
        <v>273979.61</v>
      </c>
      <c r="C24" s="35">
        <v>243357.77</v>
      </c>
      <c r="D24" s="51" t="s">
        <v>48</v>
      </c>
      <c r="E24" s="35"/>
      <c r="F24" s="35"/>
    </row>
    <row r="25" ht="20.1" customHeight="1" spans="1:7">
      <c r="A25" s="51" t="s">
        <v>49</v>
      </c>
      <c r="B25" s="35">
        <f>B23-B24</f>
        <v>86736.02</v>
      </c>
      <c r="C25" s="35">
        <f>C23-C24</f>
        <v>79882.23</v>
      </c>
      <c r="D25" s="51" t="s">
        <v>50</v>
      </c>
      <c r="E25" s="37"/>
      <c r="F25" s="37"/>
      <c r="G25" s="45">
        <f>B24-C24</f>
        <v>30621.84</v>
      </c>
    </row>
    <row r="26" ht="20.1" customHeight="1" spans="1:6">
      <c r="A26" s="51" t="s">
        <v>51</v>
      </c>
      <c r="B26" s="35">
        <v>0</v>
      </c>
      <c r="C26" s="35">
        <v>0</v>
      </c>
      <c r="D26" s="52" t="s">
        <v>52</v>
      </c>
      <c r="E26" s="35"/>
      <c r="F26" s="35"/>
    </row>
    <row r="27" ht="20.1" customHeight="1" spans="1:6">
      <c r="A27" s="51" t="s">
        <v>53</v>
      </c>
      <c r="B27" s="35">
        <v>0</v>
      </c>
      <c r="C27" s="35">
        <v>0</v>
      </c>
      <c r="D27" s="53" t="s">
        <v>54</v>
      </c>
      <c r="E27" s="35"/>
      <c r="F27" s="35"/>
    </row>
    <row r="28" ht="20.1" customHeight="1" spans="1:6">
      <c r="A28" s="51" t="s">
        <v>55</v>
      </c>
      <c r="B28" s="35"/>
      <c r="C28" s="35"/>
      <c r="D28" s="52" t="s">
        <v>56</v>
      </c>
      <c r="E28" s="35">
        <f>E20+E26</f>
        <v>0</v>
      </c>
      <c r="F28" s="35">
        <f>F20+F26</f>
        <v>0</v>
      </c>
    </row>
    <row r="29" ht="20.1" customHeight="1" spans="1:6">
      <c r="A29" s="51" t="s">
        <v>57</v>
      </c>
      <c r="B29" s="35"/>
      <c r="C29" s="35"/>
      <c r="D29" s="34"/>
      <c r="E29" s="37"/>
      <c r="F29" s="37"/>
    </row>
    <row r="30" ht="20.1" customHeight="1" spans="1:6">
      <c r="A30" s="51" t="s">
        <v>58</v>
      </c>
      <c r="B30" s="35">
        <f>B28-B29</f>
        <v>0</v>
      </c>
      <c r="C30" s="35">
        <f>C28-C29</f>
        <v>0</v>
      </c>
      <c r="D30" s="34"/>
      <c r="E30" s="37"/>
      <c r="F30" s="37"/>
    </row>
    <row r="31" ht="20.1" customHeight="1" spans="1:6">
      <c r="A31" s="51" t="s">
        <v>59</v>
      </c>
      <c r="B31" s="35">
        <v>0</v>
      </c>
      <c r="C31" s="35">
        <v>0</v>
      </c>
      <c r="D31" s="34"/>
      <c r="E31" s="37"/>
      <c r="F31" s="37"/>
    </row>
    <row r="32" ht="20.1" customHeight="1" spans="1:6">
      <c r="A32" s="51" t="s">
        <v>60</v>
      </c>
      <c r="B32" s="35">
        <v>0</v>
      </c>
      <c r="C32" s="35">
        <v>0</v>
      </c>
      <c r="D32" s="34"/>
      <c r="E32" s="37"/>
      <c r="F32" s="37"/>
    </row>
    <row r="33" ht="20.1" customHeight="1" spans="1:6">
      <c r="A33" s="51" t="s">
        <v>61</v>
      </c>
      <c r="B33" s="35">
        <v>0</v>
      </c>
      <c r="C33" s="35">
        <v>0</v>
      </c>
      <c r="D33" s="34"/>
      <c r="E33" s="37"/>
      <c r="F33" s="37"/>
    </row>
    <row r="34" ht="20.1" customHeight="1" spans="1:6">
      <c r="A34" s="51" t="s">
        <v>62</v>
      </c>
      <c r="B34" s="35">
        <v>0</v>
      </c>
      <c r="C34" s="35">
        <v>0</v>
      </c>
      <c r="D34" s="34"/>
      <c r="E34" s="37"/>
      <c r="F34" s="37"/>
    </row>
    <row r="35" ht="20.1" customHeight="1" spans="1:6">
      <c r="A35" s="51" t="s">
        <v>63</v>
      </c>
      <c r="B35" s="35">
        <v>0</v>
      </c>
      <c r="C35" s="35">
        <v>0</v>
      </c>
      <c r="D35" s="34"/>
      <c r="E35" s="37"/>
      <c r="F35" s="37"/>
    </row>
    <row r="36" ht="20.1" customHeight="1" spans="1:6">
      <c r="A36" s="51" t="s">
        <v>64</v>
      </c>
      <c r="B36" s="35">
        <v>0</v>
      </c>
      <c r="C36" s="35">
        <v>0</v>
      </c>
      <c r="D36" s="34"/>
      <c r="E36" s="37"/>
      <c r="F36" s="37"/>
    </row>
    <row r="37" ht="20.1" customHeight="1" spans="1:6">
      <c r="A37" s="51" t="s">
        <v>65</v>
      </c>
      <c r="B37" s="35">
        <v>0</v>
      </c>
      <c r="C37" s="35">
        <v>0</v>
      </c>
      <c r="D37" s="34"/>
      <c r="E37" s="37"/>
      <c r="F37" s="37"/>
    </row>
    <row r="38" ht="20.1" customHeight="1" spans="1:6">
      <c r="A38" s="51" t="s">
        <v>66</v>
      </c>
      <c r="B38" s="35">
        <v>0</v>
      </c>
      <c r="C38" s="35">
        <v>0</v>
      </c>
      <c r="D38" s="50" t="s">
        <v>67</v>
      </c>
      <c r="E38" s="37"/>
      <c r="F38" s="37"/>
    </row>
    <row r="39" ht="20.1" customHeight="1" spans="1:6">
      <c r="A39" s="51" t="s">
        <v>68</v>
      </c>
      <c r="B39" s="35">
        <v>0</v>
      </c>
      <c r="C39" s="35">
        <v>0</v>
      </c>
      <c r="D39" s="51" t="s">
        <v>69</v>
      </c>
      <c r="E39" s="35">
        <v>108332.28</v>
      </c>
      <c r="F39" s="35">
        <v>105391.16</v>
      </c>
    </row>
    <row r="40" ht="20.1" customHeight="1" spans="1:6">
      <c r="A40" s="51" t="s">
        <v>70</v>
      </c>
      <c r="B40" s="35">
        <v>0</v>
      </c>
      <c r="C40" s="35">
        <v>0</v>
      </c>
      <c r="D40" s="51" t="s">
        <v>71</v>
      </c>
      <c r="E40" s="35"/>
      <c r="F40" s="35"/>
    </row>
    <row r="41" ht="20.1" customHeight="1" spans="1:6">
      <c r="A41" s="51" t="s">
        <v>72</v>
      </c>
      <c r="B41" s="35">
        <v>0</v>
      </c>
      <c r="C41" s="35">
        <v>0</v>
      </c>
      <c r="D41" s="51" t="s">
        <v>73</v>
      </c>
      <c r="E41" s="35"/>
      <c r="F41" s="35"/>
    </row>
    <row r="42" ht="20.1" customHeight="1" spans="1:6">
      <c r="A42" s="51" t="s">
        <v>74</v>
      </c>
      <c r="B42" s="37"/>
      <c r="C42" s="37"/>
      <c r="D42" s="51" t="s">
        <v>75</v>
      </c>
      <c r="E42" s="35"/>
      <c r="F42" s="35"/>
    </row>
    <row r="43" ht="20.1" customHeight="1" spans="1:6">
      <c r="A43" s="52" t="s">
        <v>76</v>
      </c>
      <c r="B43" s="35">
        <f>B25+B30</f>
        <v>86736.02</v>
      </c>
      <c r="C43" s="35">
        <f>C25+C30</f>
        <v>79882.23</v>
      </c>
      <c r="D43" s="51" t="s">
        <v>77</v>
      </c>
      <c r="E43" s="35"/>
      <c r="F43" s="35"/>
    </row>
    <row r="44" ht="20.1" customHeight="1" spans="1:6">
      <c r="A44" s="51" t="s">
        <v>78</v>
      </c>
      <c r="B44" s="35">
        <v>0</v>
      </c>
      <c r="C44" s="35">
        <v>0</v>
      </c>
      <c r="D44" s="52" t="s">
        <v>79</v>
      </c>
      <c r="E44" s="35">
        <f>SUM(E39:E43)</f>
        <v>108332.28</v>
      </c>
      <c r="F44" s="35">
        <f>SUM(F39:F43)</f>
        <v>105391.16</v>
      </c>
    </row>
    <row r="45" ht="20.1" customHeight="1" spans="1:6">
      <c r="A45" s="52" t="s">
        <v>80</v>
      </c>
      <c r="B45" s="35">
        <f>B19+B43</f>
        <v>108332.28</v>
      </c>
      <c r="C45" s="35">
        <f>C19+C43</f>
        <v>105391.16</v>
      </c>
      <c r="D45" s="52" t="s">
        <v>81</v>
      </c>
      <c r="E45" s="35">
        <f>E44+E28</f>
        <v>108332.28</v>
      </c>
      <c r="F45" s="35">
        <f>F28+F44</f>
        <v>105391.16</v>
      </c>
    </row>
    <row r="46" ht="12.95" customHeight="1" spans="1:1">
      <c r="A46" s="42"/>
    </row>
    <row r="47" s="22" customFormat="1" spans="2:5">
      <c r="B47" s="22">
        <f>B45-E45</f>
        <v>0</v>
      </c>
      <c r="C47" s="22">
        <f>C45-F45</f>
        <v>0</v>
      </c>
      <c r="E47" s="22">
        <f>B45-E45</f>
        <v>0</v>
      </c>
    </row>
    <row r="48" spans="2:6">
      <c r="B48" s="45"/>
      <c r="E48" s="45">
        <f>E44-F44</f>
        <v>2941.12</v>
      </c>
      <c r="F48" s="43"/>
    </row>
    <row r="49" spans="5:5">
      <c r="E49" s="45"/>
    </row>
  </sheetData>
  <mergeCells count="4">
    <mergeCell ref="A2:F2"/>
    <mergeCell ref="A3:B3"/>
    <mergeCell ref="C3:D3"/>
    <mergeCell ref="A46:F46"/>
  </mergeCells>
  <pageMargins left="0.590551181102362" right="0.393700787401575" top="0.748031496062992" bottom="0.511811023622047" header="0.31496062992126" footer="0.31496062992126"/>
  <pageSetup paperSize="9" scale="76" firstPageNumber="24" orientation="portrait" useFirstPageNumber="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workbookViewId="0">
      <pane xSplit="1" ySplit="4" topLeftCell="B11" activePane="bottomRight" state="frozen"/>
      <selection/>
      <selection pane="topRight"/>
      <selection pane="bottomLeft"/>
      <selection pane="bottomRight" activeCell="C6" sqref="C6:C9"/>
    </sheetView>
  </sheetViews>
  <sheetFormatPr defaultColWidth="9" defaultRowHeight="15.75" outlineLevelCol="5"/>
  <cols>
    <col min="1" max="1" width="12.5" style="3" customWidth="1"/>
    <col min="2" max="2" width="27.75" style="4" customWidth="1"/>
    <col min="3" max="4" width="18.75" style="3" customWidth="1"/>
    <col min="5" max="5" width="17.125" style="3" customWidth="1"/>
    <col min="6" max="6" width="10.625" style="3" customWidth="1"/>
    <col min="7" max="7" width="4" style="3" customWidth="1"/>
    <col min="8" max="8" width="3.375" style="3" customWidth="1"/>
    <col min="9" max="16384" width="9" style="3"/>
  </cols>
  <sheetData>
    <row r="1" ht="19.5" customHeight="1" spans="1:1">
      <c r="A1" s="3" t="s">
        <v>82</v>
      </c>
    </row>
    <row r="2" ht="22.5" spans="1:6">
      <c r="A2" s="5" t="s">
        <v>83</v>
      </c>
      <c r="B2" s="5"/>
      <c r="C2" s="5"/>
      <c r="D2" s="5"/>
      <c r="E2" s="6"/>
      <c r="F2" s="6"/>
    </row>
    <row r="3" s="1" customFormat="1" ht="23.1" customHeight="1" spans="1:5">
      <c r="A3" s="7" t="s">
        <v>84</v>
      </c>
      <c r="B3" s="8"/>
      <c r="C3" s="9" t="s">
        <v>105</v>
      </c>
      <c r="D3" s="10" t="s">
        <v>86</v>
      </c>
      <c r="E3" s="11"/>
    </row>
    <row r="4" s="2" customFormat="1" ht="21.75" customHeight="1" spans="1:5">
      <c r="A4" s="12" t="s">
        <v>87</v>
      </c>
      <c r="B4" s="12" t="s">
        <v>88</v>
      </c>
      <c r="C4" s="12" t="s">
        <v>89</v>
      </c>
      <c r="D4" s="12" t="s">
        <v>90</v>
      </c>
      <c r="E4" s="13"/>
    </row>
    <row r="5" s="2" customFormat="1" ht="21.75" customHeight="1" spans="1:4">
      <c r="A5" s="14"/>
      <c r="B5" s="15" t="s">
        <v>91</v>
      </c>
      <c r="C5" s="16"/>
      <c r="D5" s="16"/>
    </row>
    <row r="6" s="2" customFormat="1" ht="21.75" customHeight="1" spans="1:5">
      <c r="A6" s="14">
        <v>4001</v>
      </c>
      <c r="B6" s="15" t="s">
        <v>92</v>
      </c>
      <c r="C6" s="16">
        <v>1176824.27</v>
      </c>
      <c r="D6" s="16">
        <v>1085416.24</v>
      </c>
      <c r="E6" s="17"/>
    </row>
    <row r="7" s="2" customFormat="1" ht="21.75" customHeight="1" spans="1:6">
      <c r="A7" s="14">
        <v>4501</v>
      </c>
      <c r="B7" s="15" t="s">
        <v>93</v>
      </c>
      <c r="C7" s="16"/>
      <c r="D7" s="16"/>
      <c r="F7" s="13"/>
    </row>
    <row r="8" s="2" customFormat="1" ht="21.75" customHeight="1" spans="1:4">
      <c r="A8" s="14"/>
      <c r="B8" s="15" t="s">
        <v>94</v>
      </c>
      <c r="C8" s="16"/>
      <c r="D8" s="16"/>
    </row>
    <row r="9" s="2" customFormat="1" ht="21.75" customHeight="1" spans="1:4">
      <c r="A9" s="14"/>
      <c r="B9" s="15" t="s">
        <v>106</v>
      </c>
      <c r="C9" s="16">
        <v>9645.47</v>
      </c>
      <c r="D9" s="16">
        <v>1276.11</v>
      </c>
    </row>
    <row r="10" s="2" customFormat="1" ht="21.75" customHeight="1" spans="1:5">
      <c r="A10" s="14"/>
      <c r="B10" s="15" t="s">
        <v>96</v>
      </c>
      <c r="C10" s="16">
        <v>1186469.74</v>
      </c>
      <c r="D10" s="16">
        <v>1086692.35</v>
      </c>
      <c r="E10" s="17"/>
    </row>
    <row r="11" s="2" customFormat="1" ht="21.75" customHeight="1" spans="1:5">
      <c r="A11" s="14"/>
      <c r="B11" s="18"/>
      <c r="C11" s="16"/>
      <c r="D11" s="16"/>
      <c r="E11" s="17"/>
    </row>
    <row r="12" s="2" customFormat="1" ht="21.75" customHeight="1" spans="1:4">
      <c r="A12" s="14"/>
      <c r="B12" s="15" t="s">
        <v>97</v>
      </c>
      <c r="C12" s="16"/>
      <c r="D12" s="16"/>
    </row>
    <row r="13" s="2" customFormat="1" ht="21.75" customHeight="1" spans="1:6">
      <c r="A13" s="14">
        <v>5001</v>
      </c>
      <c r="B13" s="15" t="s">
        <v>98</v>
      </c>
      <c r="C13" s="16">
        <v>1183528.62</v>
      </c>
      <c r="D13" s="16">
        <v>1090237.21</v>
      </c>
      <c r="F13" s="17"/>
    </row>
    <row r="14" s="2" customFormat="1" ht="21.75" customHeight="1" spans="1:6">
      <c r="A14" s="14"/>
      <c r="B14" s="15" t="s">
        <v>99</v>
      </c>
      <c r="C14" s="16"/>
      <c r="D14" s="16"/>
      <c r="F14" s="17"/>
    </row>
    <row r="15" s="2" customFormat="1" ht="21.75" customHeight="1" spans="1:6">
      <c r="A15" s="14"/>
      <c r="B15" s="15" t="s">
        <v>100</v>
      </c>
      <c r="C15" s="16"/>
      <c r="D15" s="16"/>
      <c r="F15" s="17"/>
    </row>
    <row r="16" s="2" customFormat="1" ht="21.75" customHeight="1" spans="1:4">
      <c r="A16" s="14"/>
      <c r="B16" s="15" t="s">
        <v>101</v>
      </c>
      <c r="C16" s="16"/>
      <c r="D16" s="16"/>
    </row>
    <row r="17" ht="21.75" customHeight="1" spans="1:4">
      <c r="A17" s="19"/>
      <c r="B17" s="15" t="s">
        <v>102</v>
      </c>
      <c r="C17" s="16">
        <f>C13</f>
        <v>1183528.62</v>
      </c>
      <c r="D17" s="16">
        <f>SUM(D13:D16)</f>
        <v>1090237.21</v>
      </c>
    </row>
    <row r="18" ht="21.75" customHeight="1" spans="1:4">
      <c r="A18" s="19"/>
      <c r="B18" s="15" t="s">
        <v>103</v>
      </c>
      <c r="C18" s="20">
        <f>C10-C17</f>
        <v>2941.11999999988</v>
      </c>
      <c r="D18" s="20">
        <f>D10-D17</f>
        <v>-3544.85999999987</v>
      </c>
    </row>
    <row r="21" spans="3:3">
      <c r="C21" s="44"/>
    </row>
    <row r="22" spans="3:3">
      <c r="C22" s="44"/>
    </row>
    <row r="23" spans="5:5">
      <c r="E23" s="21"/>
    </row>
  </sheetData>
  <mergeCells count="2">
    <mergeCell ref="A2:D2"/>
    <mergeCell ref="A3:B3"/>
  </mergeCells>
  <pageMargins left="0.590551181102362" right="0.393700787401575" top="0.748031496062992" bottom="0.511811023622047" header="0.31496062992126" footer="0.31496062992126"/>
  <pageSetup paperSize="9" firstPageNumber="24" orientation="portrait" useFirstPageNumber="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workbookViewId="0">
      <pane xSplit="1" ySplit="4" topLeftCell="B41" activePane="bottomRight" state="frozen"/>
      <selection/>
      <selection pane="topRight"/>
      <selection pane="bottomLeft"/>
      <selection pane="bottomRight" activeCell="E47" sqref="E47"/>
    </sheetView>
  </sheetViews>
  <sheetFormatPr defaultColWidth="9" defaultRowHeight="15" outlineLevelCol="5"/>
  <cols>
    <col min="1" max="1" width="26.875" style="23" customWidth="1"/>
    <col min="2" max="2" width="19.125" style="23" customWidth="1"/>
    <col min="3" max="3" width="17.25" style="23" customWidth="1"/>
    <col min="4" max="4" width="25.625" style="23" customWidth="1"/>
    <col min="5" max="5" width="17" style="23" customWidth="1"/>
    <col min="6" max="6" width="18" style="23" customWidth="1"/>
    <col min="7" max="16384" width="9" style="23"/>
  </cols>
  <sheetData>
    <row r="1" ht="22.5" customHeight="1" spans="1:1">
      <c r="A1" s="23" t="s">
        <v>0</v>
      </c>
    </row>
    <row r="2" ht="28.7" customHeight="1" spans="1:6">
      <c r="A2" s="24" t="s">
        <v>1</v>
      </c>
      <c r="B2" s="25"/>
      <c r="C2" s="25"/>
      <c r="D2" s="25"/>
      <c r="E2" s="25"/>
      <c r="F2" s="25"/>
    </row>
    <row r="3" ht="24.75" customHeight="1" spans="1:6">
      <c r="A3" s="47" t="s">
        <v>2</v>
      </c>
      <c r="B3" s="27"/>
      <c r="C3" s="28" t="s">
        <v>107</v>
      </c>
      <c r="D3" s="28"/>
      <c r="F3" s="48" t="s">
        <v>4</v>
      </c>
    </row>
    <row r="4" ht="24.95" customHeight="1" spans="1:6">
      <c r="A4" s="49" t="s">
        <v>5</v>
      </c>
      <c r="B4" s="49" t="s">
        <v>6</v>
      </c>
      <c r="C4" s="49" t="s">
        <v>7</v>
      </c>
      <c r="D4" s="49" t="s">
        <v>8</v>
      </c>
      <c r="E4" s="49" t="s">
        <v>6</v>
      </c>
      <c r="F4" s="49" t="s">
        <v>7</v>
      </c>
    </row>
    <row r="5" ht="20.1" customHeight="1" spans="1:6">
      <c r="A5" s="50" t="s">
        <v>9</v>
      </c>
      <c r="B5" s="32"/>
      <c r="C5" s="33"/>
      <c r="D5" s="50" t="s">
        <v>10</v>
      </c>
      <c r="E5" s="32"/>
      <c r="F5" s="32"/>
    </row>
    <row r="6" ht="20.1" customHeight="1" spans="1:6">
      <c r="A6" s="51" t="s">
        <v>11</v>
      </c>
      <c r="B6" s="35">
        <v>3396.98</v>
      </c>
      <c r="C6" s="35">
        <v>21596.26</v>
      </c>
      <c r="D6" s="51" t="s">
        <v>12</v>
      </c>
      <c r="E6" s="36"/>
      <c r="F6" s="36"/>
    </row>
    <row r="7" ht="20.1" customHeight="1" spans="1:6">
      <c r="A7" s="51" t="s">
        <v>13</v>
      </c>
      <c r="B7" s="36"/>
      <c r="C7" s="36"/>
      <c r="D7" s="51" t="s">
        <v>14</v>
      </c>
      <c r="E7" s="36"/>
      <c r="F7" s="36"/>
    </row>
    <row r="8" ht="20.1" customHeight="1" spans="1:6">
      <c r="A8" s="51" t="s">
        <v>15</v>
      </c>
      <c r="B8" s="36"/>
      <c r="C8" s="36"/>
      <c r="D8" s="51" t="s">
        <v>16</v>
      </c>
      <c r="E8" s="36"/>
      <c r="F8" s="36"/>
    </row>
    <row r="9" ht="20.1" customHeight="1" spans="1:6">
      <c r="A9" s="51" t="s">
        <v>17</v>
      </c>
      <c r="B9" s="36"/>
      <c r="C9" s="36"/>
      <c r="D9" s="51" t="s">
        <v>18</v>
      </c>
      <c r="E9" s="36"/>
      <c r="F9" s="36"/>
    </row>
    <row r="10" ht="20.1" customHeight="1" spans="1:6">
      <c r="A10" s="51" t="s">
        <v>19</v>
      </c>
      <c r="B10" s="36"/>
      <c r="C10" s="36"/>
      <c r="D10" s="51" t="s">
        <v>20</v>
      </c>
      <c r="E10" s="36"/>
      <c r="F10" s="36"/>
    </row>
    <row r="11" ht="20.1" customHeight="1" spans="1:6">
      <c r="A11" s="51" t="s">
        <v>21</v>
      </c>
      <c r="B11" s="36"/>
      <c r="C11" s="36"/>
      <c r="D11" s="51" t="s">
        <v>22</v>
      </c>
      <c r="E11" s="36"/>
      <c r="F11" s="36"/>
    </row>
    <row r="12" ht="20.1" customHeight="1" spans="1:6">
      <c r="A12" s="51" t="s">
        <v>23</v>
      </c>
      <c r="B12" s="36"/>
      <c r="C12" s="36"/>
      <c r="D12" s="51" t="s">
        <v>24</v>
      </c>
      <c r="E12" s="36"/>
      <c r="F12" s="36"/>
    </row>
    <row r="13" ht="20.1" customHeight="1" spans="1:6">
      <c r="A13" s="51" t="s">
        <v>25</v>
      </c>
      <c r="B13" s="36"/>
      <c r="C13" s="36"/>
      <c r="D13" s="51" t="s">
        <v>26</v>
      </c>
      <c r="E13" s="36"/>
      <c r="F13" s="36"/>
    </row>
    <row r="14" ht="20.1" customHeight="1" spans="1:6">
      <c r="A14" s="51" t="s">
        <v>27</v>
      </c>
      <c r="B14" s="36"/>
      <c r="C14" s="36"/>
      <c r="D14" s="51" t="s">
        <v>28</v>
      </c>
      <c r="E14" s="36"/>
      <c r="F14" s="36"/>
    </row>
    <row r="15" ht="20.1" customHeight="1" spans="1:6">
      <c r="A15" s="51" t="s">
        <v>29</v>
      </c>
      <c r="B15" s="36"/>
      <c r="C15" s="36"/>
      <c r="D15" s="51" t="s">
        <v>30</v>
      </c>
      <c r="E15" s="36"/>
      <c r="F15" s="36"/>
    </row>
    <row r="16" ht="20.1" customHeight="1" spans="1:6">
      <c r="A16" s="51" t="s">
        <v>31</v>
      </c>
      <c r="B16" s="36">
        <v>0</v>
      </c>
      <c r="C16" s="36"/>
      <c r="D16" s="51" t="s">
        <v>32</v>
      </c>
      <c r="E16" s="36"/>
      <c r="F16" s="36"/>
    </row>
    <row r="17" ht="20.1" customHeight="1" spans="1:6">
      <c r="A17" s="51" t="s">
        <v>33</v>
      </c>
      <c r="B17" s="37"/>
      <c r="C17" s="35"/>
      <c r="D17" s="51" t="s">
        <v>34</v>
      </c>
      <c r="E17" s="35"/>
      <c r="F17" s="35"/>
    </row>
    <row r="18" ht="20.1" customHeight="1" spans="1:6">
      <c r="A18" s="51" t="s">
        <v>35</v>
      </c>
      <c r="B18" s="37"/>
      <c r="C18" s="35"/>
      <c r="D18" s="51" t="s">
        <v>36</v>
      </c>
      <c r="E18" s="37"/>
      <c r="F18" s="37"/>
    </row>
    <row r="19" ht="20.1" customHeight="1" spans="1:6">
      <c r="A19" s="52" t="s">
        <v>37</v>
      </c>
      <c r="B19" s="35">
        <f>SUM(B6:B18)</f>
        <v>3396.98</v>
      </c>
      <c r="C19" s="35">
        <f>SUM(C6:C18)</f>
        <v>21596.26</v>
      </c>
      <c r="D19" s="51" t="s">
        <v>38</v>
      </c>
      <c r="E19" s="37"/>
      <c r="F19" s="37"/>
    </row>
    <row r="20" ht="20.1" customHeight="1" spans="1:6">
      <c r="A20" s="50" t="s">
        <v>39</v>
      </c>
      <c r="B20" s="37"/>
      <c r="C20" s="35"/>
      <c r="D20" s="52" t="s">
        <v>40</v>
      </c>
      <c r="E20" s="36">
        <f>SUM(E6:E19)</f>
        <v>0</v>
      </c>
      <c r="F20" s="35">
        <f>SUM(F6:F19)</f>
        <v>0</v>
      </c>
    </row>
    <row r="21" ht="20.1" customHeight="1" spans="1:6">
      <c r="A21" s="51" t="s">
        <v>41</v>
      </c>
      <c r="B21" s="35">
        <v>0</v>
      </c>
      <c r="C21" s="39"/>
      <c r="D21" s="50" t="s">
        <v>42</v>
      </c>
      <c r="E21" s="37"/>
      <c r="F21" s="37"/>
    </row>
    <row r="22" ht="20.1" customHeight="1" spans="1:6">
      <c r="A22" s="51" t="s">
        <v>43</v>
      </c>
      <c r="B22" s="35">
        <v>0</v>
      </c>
      <c r="C22" s="40"/>
      <c r="D22" s="51" t="s">
        <v>44</v>
      </c>
      <c r="E22" s="35"/>
      <c r="F22" s="35"/>
    </row>
    <row r="23" ht="20.1" customHeight="1" spans="1:6">
      <c r="A23" s="51" t="s">
        <v>45</v>
      </c>
      <c r="B23" s="35">
        <f>360715.63+27185.51</f>
        <v>387901.14</v>
      </c>
      <c r="C23" s="35">
        <v>360715.63</v>
      </c>
      <c r="D23" s="51" t="s">
        <v>46</v>
      </c>
      <c r="E23" s="35"/>
      <c r="F23" s="35"/>
    </row>
    <row r="24" ht="20.1" customHeight="1" spans="1:6">
      <c r="A24" s="51" t="s">
        <v>47</v>
      </c>
      <c r="B24" s="35">
        <v>301802.44</v>
      </c>
      <c r="C24" s="35">
        <v>273979.61</v>
      </c>
      <c r="D24" s="51" t="s">
        <v>48</v>
      </c>
      <c r="E24" s="35"/>
      <c r="F24" s="35"/>
    </row>
    <row r="25" ht="20.1" customHeight="1" spans="1:6">
      <c r="A25" s="51" t="s">
        <v>49</v>
      </c>
      <c r="B25" s="35">
        <f>B23-B24</f>
        <v>86098.7</v>
      </c>
      <c r="C25" s="35">
        <f>C23-C24</f>
        <v>86736.02</v>
      </c>
      <c r="D25" s="51" t="s">
        <v>50</v>
      </c>
      <c r="E25" s="37"/>
      <c r="F25" s="37"/>
    </row>
    <row r="26" ht="20.1" customHeight="1" spans="1:6">
      <c r="A26" s="51" t="s">
        <v>51</v>
      </c>
      <c r="B26" s="35">
        <v>0</v>
      </c>
      <c r="C26" s="35">
        <v>0</v>
      </c>
      <c r="D26" s="52" t="s">
        <v>52</v>
      </c>
      <c r="E26" s="35"/>
      <c r="F26" s="35"/>
    </row>
    <row r="27" ht="20.1" customHeight="1" spans="1:6">
      <c r="A27" s="51" t="s">
        <v>53</v>
      </c>
      <c r="B27" s="35">
        <v>0</v>
      </c>
      <c r="C27" s="35">
        <v>0</v>
      </c>
      <c r="D27" s="53" t="s">
        <v>54</v>
      </c>
      <c r="E27" s="35"/>
      <c r="F27" s="35"/>
    </row>
    <row r="28" ht="20.1" customHeight="1" spans="1:6">
      <c r="A28" s="51" t="s">
        <v>55</v>
      </c>
      <c r="B28" s="35"/>
      <c r="C28" s="35"/>
      <c r="D28" s="52" t="s">
        <v>56</v>
      </c>
      <c r="E28" s="35"/>
      <c r="F28" s="35">
        <f>F20+F26</f>
        <v>0</v>
      </c>
    </row>
    <row r="29" ht="20.1" customHeight="1" spans="1:6">
      <c r="A29" s="51" t="s">
        <v>57</v>
      </c>
      <c r="B29" s="35"/>
      <c r="C29" s="35"/>
      <c r="D29" s="34"/>
      <c r="E29" s="37"/>
      <c r="F29" s="37"/>
    </row>
    <row r="30" ht="20.1" customHeight="1" spans="1:6">
      <c r="A30" s="51" t="s">
        <v>58</v>
      </c>
      <c r="B30" s="35">
        <f>B28-B29</f>
        <v>0</v>
      </c>
      <c r="C30" s="35">
        <f>C28-C29</f>
        <v>0</v>
      </c>
      <c r="D30" s="34"/>
      <c r="E30" s="37"/>
      <c r="F30" s="37"/>
    </row>
    <row r="31" ht="20.1" customHeight="1" spans="1:6">
      <c r="A31" s="51" t="s">
        <v>59</v>
      </c>
      <c r="B31" s="35">
        <v>0</v>
      </c>
      <c r="C31" s="35">
        <v>0</v>
      </c>
      <c r="D31" s="34"/>
      <c r="E31" s="37"/>
      <c r="F31" s="37"/>
    </row>
    <row r="32" ht="20.1" customHeight="1" spans="1:6">
      <c r="A32" s="51" t="s">
        <v>60</v>
      </c>
      <c r="B32" s="35">
        <v>0</v>
      </c>
      <c r="C32" s="35">
        <v>0</v>
      </c>
      <c r="D32" s="34"/>
      <c r="E32" s="37"/>
      <c r="F32" s="37"/>
    </row>
    <row r="33" ht="20.1" customHeight="1" spans="1:6">
      <c r="A33" s="51" t="s">
        <v>61</v>
      </c>
      <c r="B33" s="35">
        <v>0</v>
      </c>
      <c r="C33" s="35">
        <v>0</v>
      </c>
      <c r="D33" s="34"/>
      <c r="E33" s="37"/>
      <c r="F33" s="37"/>
    </row>
    <row r="34" ht="20.1" customHeight="1" spans="1:6">
      <c r="A34" s="51" t="s">
        <v>62</v>
      </c>
      <c r="B34" s="35">
        <v>0</v>
      </c>
      <c r="C34" s="35">
        <v>0</v>
      </c>
      <c r="D34" s="34"/>
      <c r="E34" s="37"/>
      <c r="F34" s="37"/>
    </row>
    <row r="35" ht="20.1" customHeight="1" spans="1:6">
      <c r="A35" s="51" t="s">
        <v>63</v>
      </c>
      <c r="B35" s="35">
        <v>0</v>
      </c>
      <c r="C35" s="35">
        <v>0</v>
      </c>
      <c r="D35" s="34"/>
      <c r="E35" s="37"/>
      <c r="F35" s="37"/>
    </row>
    <row r="36" ht="20.1" customHeight="1" spans="1:6">
      <c r="A36" s="51" t="s">
        <v>64</v>
      </c>
      <c r="B36" s="35">
        <v>0</v>
      </c>
      <c r="C36" s="35">
        <v>0</v>
      </c>
      <c r="D36" s="34"/>
      <c r="E36" s="37"/>
      <c r="F36" s="37"/>
    </row>
    <row r="37" ht="20.1" customHeight="1" spans="1:6">
      <c r="A37" s="51" t="s">
        <v>65</v>
      </c>
      <c r="B37" s="35">
        <v>0</v>
      </c>
      <c r="C37" s="35">
        <v>0</v>
      </c>
      <c r="D37" s="34"/>
      <c r="E37" s="37"/>
      <c r="F37" s="37"/>
    </row>
    <row r="38" ht="20.1" customHeight="1" spans="1:6">
      <c r="A38" s="51" t="s">
        <v>66</v>
      </c>
      <c r="B38" s="35">
        <v>0</v>
      </c>
      <c r="C38" s="35">
        <v>0</v>
      </c>
      <c r="D38" s="50" t="s">
        <v>67</v>
      </c>
      <c r="E38" s="37"/>
      <c r="F38" s="37"/>
    </row>
    <row r="39" ht="20.1" customHeight="1" spans="1:6">
      <c r="A39" s="51" t="s">
        <v>68</v>
      </c>
      <c r="B39" s="35">
        <v>0</v>
      </c>
      <c r="C39" s="35">
        <v>0</v>
      </c>
      <c r="D39" s="51" t="s">
        <v>69</v>
      </c>
      <c r="E39" s="35">
        <v>89495.68</v>
      </c>
      <c r="F39" s="35">
        <v>108332.28</v>
      </c>
    </row>
    <row r="40" ht="20.1" customHeight="1" spans="1:6">
      <c r="A40" s="51" t="s">
        <v>70</v>
      </c>
      <c r="B40" s="35">
        <v>0</v>
      </c>
      <c r="C40" s="35">
        <v>0</v>
      </c>
      <c r="D40" s="51" t="s">
        <v>71</v>
      </c>
      <c r="E40" s="35"/>
      <c r="F40" s="35"/>
    </row>
    <row r="41" ht="20.1" customHeight="1" spans="1:6">
      <c r="A41" s="51" t="s">
        <v>72</v>
      </c>
      <c r="B41" s="35">
        <v>0</v>
      </c>
      <c r="C41" s="35">
        <v>0</v>
      </c>
      <c r="D41" s="51" t="s">
        <v>73</v>
      </c>
      <c r="E41" s="35"/>
      <c r="F41" s="35"/>
    </row>
    <row r="42" ht="20.1" customHeight="1" spans="1:6">
      <c r="A42" s="51" t="s">
        <v>74</v>
      </c>
      <c r="B42" s="37"/>
      <c r="C42" s="37"/>
      <c r="D42" s="51" t="s">
        <v>75</v>
      </c>
      <c r="E42" s="35"/>
      <c r="F42" s="35"/>
    </row>
    <row r="43" ht="20.1" customHeight="1" spans="1:6">
      <c r="A43" s="52" t="s">
        <v>76</v>
      </c>
      <c r="B43" s="35">
        <f>B25+B30</f>
        <v>86098.7</v>
      </c>
      <c r="C43" s="35">
        <f>C25+C30</f>
        <v>86736.02</v>
      </c>
      <c r="D43" s="51" t="s">
        <v>77</v>
      </c>
      <c r="E43" s="35"/>
      <c r="F43" s="35"/>
    </row>
    <row r="44" ht="20.1" customHeight="1" spans="1:6">
      <c r="A44" s="51" t="s">
        <v>78</v>
      </c>
      <c r="B44" s="35">
        <v>0</v>
      </c>
      <c r="C44" s="35">
        <v>0</v>
      </c>
      <c r="D44" s="52" t="s">
        <v>79</v>
      </c>
      <c r="E44" s="35">
        <f>SUM(E39:E42)</f>
        <v>89495.68</v>
      </c>
      <c r="F44" s="35">
        <f>SUM(F39:F43)</f>
        <v>108332.28</v>
      </c>
    </row>
    <row r="45" ht="20.1" customHeight="1" spans="1:6">
      <c r="A45" s="52" t="s">
        <v>80</v>
      </c>
      <c r="B45" s="35">
        <f>B19+B43</f>
        <v>89495.68</v>
      </c>
      <c r="C45" s="35">
        <f>C19+C43</f>
        <v>108332.28</v>
      </c>
      <c r="D45" s="52" t="s">
        <v>81</v>
      </c>
      <c r="E45" s="35">
        <f>E44+E20</f>
        <v>89495.68</v>
      </c>
      <c r="F45" s="35">
        <f>F28+F44</f>
        <v>108332.28</v>
      </c>
    </row>
    <row r="46" ht="12.95" customHeight="1" spans="1:1">
      <c r="A46" s="42"/>
    </row>
    <row r="47" s="22" customFormat="1" spans="2:6">
      <c r="B47" s="22">
        <f>B45-E45</f>
        <v>0</v>
      </c>
      <c r="C47" s="22">
        <f>C45-F45</f>
        <v>0</v>
      </c>
      <c r="F47" s="22">
        <f>E44-F44</f>
        <v>-18836.6</v>
      </c>
    </row>
    <row r="48" spans="6:6">
      <c r="F48" s="43">
        <f>F47-收入费用表2022年!C18</f>
        <v>8.73114913702011e-11</v>
      </c>
    </row>
  </sheetData>
  <mergeCells count="4">
    <mergeCell ref="A2:F2"/>
    <mergeCell ref="A3:B3"/>
    <mergeCell ref="C3:D3"/>
    <mergeCell ref="A46:F46"/>
  </mergeCells>
  <pageMargins left="0.590551181102362" right="0.393700787401575" top="0.748031496062992" bottom="0.511811023622047" header="0.31496062992126" footer="0.31496062992126"/>
  <pageSetup paperSize="9" scale="76" firstPageNumber="24" orientation="portrait" useFirstPageNumber="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workbookViewId="0">
      <pane xSplit="1" ySplit="4" topLeftCell="B7" activePane="bottomRight" state="frozen"/>
      <selection/>
      <selection pane="topRight"/>
      <selection pane="bottomLeft"/>
      <selection pane="bottomRight" activeCell="D6" sqref="D6:D9"/>
    </sheetView>
  </sheetViews>
  <sheetFormatPr defaultColWidth="9" defaultRowHeight="15.75" outlineLevelCol="5"/>
  <cols>
    <col min="1" max="1" width="12.5" style="3" customWidth="1"/>
    <col min="2" max="2" width="27.75" style="4" customWidth="1"/>
    <col min="3" max="4" width="18.75" style="3" customWidth="1"/>
    <col min="5" max="5" width="17.125" style="3" customWidth="1"/>
    <col min="6" max="6" width="10.625" style="3" customWidth="1"/>
    <col min="7" max="7" width="4" style="3" customWidth="1"/>
    <col min="8" max="8" width="3.375" style="3" customWidth="1"/>
    <col min="9" max="16384" width="9" style="3"/>
  </cols>
  <sheetData>
    <row r="1" ht="19.5" customHeight="1" spans="1:1">
      <c r="A1" s="3" t="s">
        <v>82</v>
      </c>
    </row>
    <row r="2" ht="22.5" spans="1:6">
      <c r="A2" s="5" t="s">
        <v>83</v>
      </c>
      <c r="B2" s="5"/>
      <c r="C2" s="5"/>
      <c r="D2" s="5"/>
      <c r="E2" s="6"/>
      <c r="F2" s="6"/>
    </row>
    <row r="3" s="1" customFormat="1" ht="23.1" customHeight="1" spans="1:5">
      <c r="A3" s="7" t="s">
        <v>84</v>
      </c>
      <c r="B3" s="8"/>
      <c r="C3" s="9" t="s">
        <v>108</v>
      </c>
      <c r="D3" s="10" t="s">
        <v>86</v>
      </c>
      <c r="E3" s="11"/>
    </row>
    <row r="4" s="2" customFormat="1" ht="21.75" customHeight="1" spans="1:5">
      <c r="A4" s="12" t="s">
        <v>87</v>
      </c>
      <c r="B4" s="12" t="s">
        <v>88</v>
      </c>
      <c r="C4" s="12" t="s">
        <v>89</v>
      </c>
      <c r="D4" s="12" t="s">
        <v>90</v>
      </c>
      <c r="E4" s="13"/>
    </row>
    <row r="5" s="2" customFormat="1" ht="21.75" customHeight="1" spans="1:4">
      <c r="A5" s="14"/>
      <c r="B5" s="15" t="s">
        <v>91</v>
      </c>
      <c r="C5" s="16"/>
      <c r="D5" s="16"/>
    </row>
    <row r="6" s="2" customFormat="1" ht="21.75" customHeight="1" spans="1:5">
      <c r="A6" s="14">
        <v>4001</v>
      </c>
      <c r="B6" s="15" t="s">
        <v>92</v>
      </c>
      <c r="C6" s="16">
        <v>1284957.76</v>
      </c>
      <c r="D6" s="16">
        <v>1176824.27</v>
      </c>
      <c r="E6" s="17"/>
    </row>
    <row r="7" s="2" customFormat="1" ht="21.75" customHeight="1" spans="1:4">
      <c r="A7" s="14">
        <v>4501</v>
      </c>
      <c r="B7" s="15" t="s">
        <v>93</v>
      </c>
      <c r="C7" s="16"/>
      <c r="D7" s="16"/>
    </row>
    <row r="8" s="2" customFormat="1" ht="21.75" customHeight="1" spans="1:4">
      <c r="A8" s="14"/>
      <c r="B8" s="15" t="s">
        <v>94</v>
      </c>
      <c r="C8" s="16"/>
      <c r="D8" s="16"/>
    </row>
    <row r="9" s="2" customFormat="1" ht="21.75" customHeight="1" spans="1:4">
      <c r="A9" s="14"/>
      <c r="B9" s="15" t="s">
        <v>95</v>
      </c>
      <c r="C9" s="16">
        <v>159.99</v>
      </c>
      <c r="D9" s="16">
        <v>9645.47</v>
      </c>
    </row>
    <row r="10" s="2" customFormat="1" ht="21.75" customHeight="1" spans="1:5">
      <c r="A10" s="14"/>
      <c r="B10" s="15" t="s">
        <v>96</v>
      </c>
      <c r="C10" s="16">
        <v>1285117.75</v>
      </c>
      <c r="D10" s="16">
        <f>SUM(D6:D9)</f>
        <v>1186469.74</v>
      </c>
      <c r="E10" s="17"/>
    </row>
    <row r="11" s="2" customFormat="1" ht="21.75" customHeight="1" spans="1:5">
      <c r="A11" s="14"/>
      <c r="B11" s="18"/>
      <c r="C11" s="16"/>
      <c r="D11" s="16"/>
      <c r="E11" s="17"/>
    </row>
    <row r="12" s="2" customFormat="1" ht="21.75" customHeight="1" spans="1:4">
      <c r="A12" s="14"/>
      <c r="B12" s="15" t="s">
        <v>97</v>
      </c>
      <c r="C12" s="16"/>
      <c r="D12" s="16"/>
    </row>
    <row r="13" s="2" customFormat="1" ht="21.75" customHeight="1" spans="1:6">
      <c r="A13" s="14">
        <v>5001</v>
      </c>
      <c r="B13" s="15" t="s">
        <v>98</v>
      </c>
      <c r="C13" s="16">
        <v>1303954.35</v>
      </c>
      <c r="D13" s="16">
        <v>1183528.62</v>
      </c>
      <c r="F13" s="17"/>
    </row>
    <row r="14" s="2" customFormat="1" ht="21.75" customHeight="1" spans="1:6">
      <c r="A14" s="14"/>
      <c r="B14" s="15" t="s">
        <v>99</v>
      </c>
      <c r="C14" s="16"/>
      <c r="D14" s="16"/>
      <c r="F14" s="17"/>
    </row>
    <row r="15" s="2" customFormat="1" ht="21.75" customHeight="1" spans="1:6">
      <c r="A15" s="14"/>
      <c r="B15" s="15" t="s">
        <v>100</v>
      </c>
      <c r="C15" s="16"/>
      <c r="D15" s="16"/>
      <c r="F15" s="17"/>
    </row>
    <row r="16" s="2" customFormat="1" ht="21.75" customHeight="1" spans="1:4">
      <c r="A16" s="14"/>
      <c r="B16" s="15" t="s">
        <v>101</v>
      </c>
      <c r="C16" s="16"/>
      <c r="D16" s="16"/>
    </row>
    <row r="17" ht="21.75" customHeight="1" spans="1:4">
      <c r="A17" s="19"/>
      <c r="B17" s="15" t="s">
        <v>102</v>
      </c>
      <c r="C17" s="16">
        <f>C13</f>
        <v>1303954.35</v>
      </c>
      <c r="D17" s="16">
        <f>D13</f>
        <v>1183528.62</v>
      </c>
    </row>
    <row r="18" ht="21.75" customHeight="1" spans="1:4">
      <c r="A18" s="19"/>
      <c r="B18" s="15" t="s">
        <v>103</v>
      </c>
      <c r="C18" s="20">
        <f>C10-C17</f>
        <v>-18836.6000000001</v>
      </c>
      <c r="D18" s="20">
        <f>D10-D17</f>
        <v>2941.11999999988</v>
      </c>
    </row>
    <row r="23" spans="5:5">
      <c r="E23" s="21"/>
    </row>
  </sheetData>
  <mergeCells count="2">
    <mergeCell ref="A2:D2"/>
    <mergeCell ref="A3:B3"/>
  </mergeCells>
  <pageMargins left="0.590551181102362" right="0.393700787401575" top="0.748031496062992" bottom="0.511811023622047" header="0.31496062992126" footer="0.31496062992126"/>
  <pageSetup paperSize="9" firstPageNumber="24" orientation="portrait" useFirstPageNumber="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资产负债表2020年</vt:lpstr>
      <vt:lpstr>收入费用表2020年</vt:lpstr>
      <vt:lpstr>资产负债表2021年</vt:lpstr>
      <vt:lpstr>收入费用表2021年</vt:lpstr>
      <vt:lpstr>资产负债表2022年</vt:lpstr>
      <vt:lpstr>收入费用表2022年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李忠文</cp:lastModifiedBy>
  <dcterms:created xsi:type="dcterms:W3CDTF">2020-03-18T02:04:00Z</dcterms:created>
  <cp:lastPrinted>2023-05-16T07:51:00Z</cp:lastPrinted>
  <dcterms:modified xsi:type="dcterms:W3CDTF">2024-12-19T00:50:00Z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60B44435095E47FE954AF014C52DA6AD_12</vt:lpwstr>
  </property>
</Properties>
</file>